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ля размещения на сайте\Документы к проекту\"/>
    </mc:Choice>
  </mc:AlternateContent>
  <bookViews>
    <workbookView xWindow="0" yWindow="0" windowWidth="25140" windowHeight="11565"/>
  </bookViews>
  <sheets>
    <sheet name="без КЦСР" sheetId="3" r:id="rId1"/>
  </sheets>
  <definedNames>
    <definedName name="_xlnm._FilterDatabase" localSheetId="0" hidden="1">'без КЦСР'!$A$15:$IV$189</definedName>
  </definedNames>
  <calcPr calcId="162913"/>
</workbook>
</file>

<file path=xl/calcChain.xml><?xml version="1.0" encoding="utf-8"?>
<calcChain xmlns="http://schemas.openxmlformats.org/spreadsheetml/2006/main">
  <c r="V109" i="3" l="1"/>
  <c r="W109" i="3"/>
  <c r="X109" i="3"/>
  <c r="V49" i="3"/>
  <c r="W49" i="3"/>
  <c r="X49" i="3"/>
  <c r="X35" i="3" l="1"/>
  <c r="U178" i="3" l="1"/>
  <c r="U35" i="3"/>
  <c r="U192" i="3" l="1"/>
  <c r="X58" i="3" l="1"/>
  <c r="W58" i="3"/>
  <c r="V58" i="3"/>
  <c r="U58" i="3"/>
  <c r="T58" i="3"/>
  <c r="S58" i="3"/>
  <c r="X84" i="3"/>
  <c r="W84" i="3"/>
  <c r="V84" i="3"/>
  <c r="U84" i="3"/>
  <c r="T84" i="3"/>
  <c r="S84" i="3"/>
  <c r="T99" i="3"/>
  <c r="U99" i="3"/>
  <c r="V99" i="3"/>
  <c r="W99" i="3"/>
  <c r="X99" i="3"/>
  <c r="S99" i="3"/>
  <c r="X20" i="3"/>
  <c r="W20" i="3"/>
  <c r="V20" i="3"/>
  <c r="U20" i="3"/>
  <c r="T20" i="3"/>
  <c r="S20" i="3"/>
  <c r="U49" i="3"/>
  <c r="T49" i="3"/>
  <c r="S49" i="3"/>
  <c r="X196" i="3" l="1"/>
  <c r="W196" i="3"/>
  <c r="V196" i="3"/>
  <c r="U196" i="3"/>
  <c r="T196" i="3"/>
  <c r="S196" i="3"/>
  <c r="X180" i="3"/>
  <c r="W180" i="3"/>
  <c r="V180" i="3"/>
  <c r="U180" i="3"/>
  <c r="T180" i="3"/>
  <c r="S180" i="3"/>
  <c r="S185" i="3"/>
  <c r="X90" i="3"/>
  <c r="W90" i="3"/>
  <c r="V90" i="3"/>
  <c r="U90" i="3"/>
  <c r="T90" i="3"/>
  <c r="S90" i="3"/>
  <c r="X23" i="3"/>
  <c r="W23" i="3"/>
  <c r="V23" i="3"/>
  <c r="U23" i="3"/>
  <c r="T23" i="3"/>
  <c r="S23" i="3"/>
  <c r="X111" i="3" l="1"/>
  <c r="W111" i="3"/>
  <c r="V111" i="3"/>
  <c r="U111" i="3"/>
  <c r="T111" i="3"/>
  <c r="S111" i="3"/>
  <c r="V53" i="3" l="1"/>
  <c r="X185" i="3" l="1"/>
  <c r="W185" i="3"/>
  <c r="V185" i="3"/>
  <c r="T185" i="3"/>
  <c r="X119" i="3"/>
  <c r="W119" i="3"/>
  <c r="V119" i="3"/>
  <c r="U119" i="3"/>
  <c r="T119" i="3"/>
  <c r="S119" i="3"/>
  <c r="X178" i="3"/>
  <c r="X177" i="3" s="1"/>
  <c r="X176" i="3" s="1"/>
  <c r="W178" i="3"/>
  <c r="W177" i="3" s="1"/>
  <c r="W176" i="3" s="1"/>
  <c r="T178" i="3"/>
  <c r="S178" i="3"/>
  <c r="U177" i="3" l="1"/>
  <c r="U176" i="3" s="1"/>
  <c r="V177" i="3"/>
  <c r="V176" i="3" s="1"/>
  <c r="V175" i="3" s="1"/>
  <c r="T177" i="3"/>
  <c r="T176" i="3" s="1"/>
  <c r="S177" i="3"/>
  <c r="S176" i="3" s="1"/>
  <c r="X186" i="3"/>
  <c r="X175" i="3"/>
  <c r="X172" i="3"/>
  <c r="X168" i="3"/>
  <c r="X161" i="3"/>
  <c r="X160" i="3" s="1"/>
  <c r="X156" i="3"/>
  <c r="X154" i="3"/>
  <c r="X149" i="3"/>
  <c r="X138" i="3"/>
  <c r="X133" i="3"/>
  <c r="X130" i="3"/>
  <c r="X126" i="3"/>
  <c r="X124" i="3"/>
  <c r="X122" i="3"/>
  <c r="X107" i="3"/>
  <c r="X102" i="3"/>
  <c r="X97" i="3"/>
  <c r="X82" i="3"/>
  <c r="X53" i="3"/>
  <c r="X47" i="3"/>
  <c r="X44" i="3"/>
  <c r="X40" i="3"/>
  <c r="W186" i="3"/>
  <c r="W172" i="3"/>
  <c r="W168" i="3"/>
  <c r="W161" i="3"/>
  <c r="W160" i="3" s="1"/>
  <c r="W156" i="3"/>
  <c r="W154" i="3"/>
  <c r="W149" i="3"/>
  <c r="W138" i="3"/>
  <c r="W133" i="3"/>
  <c r="W130" i="3"/>
  <c r="W126" i="3"/>
  <c r="W124" i="3"/>
  <c r="W122" i="3"/>
  <c r="W107" i="3"/>
  <c r="W102" i="3"/>
  <c r="W97" i="3"/>
  <c r="W82" i="3"/>
  <c r="W53" i="3"/>
  <c r="W47" i="3"/>
  <c r="W44" i="3"/>
  <c r="W40" i="3"/>
  <c r="W35" i="3"/>
  <c r="V186" i="3"/>
  <c r="V172" i="3"/>
  <c r="V168" i="3"/>
  <c r="V161" i="3"/>
  <c r="V160" i="3" s="1"/>
  <c r="V156" i="3"/>
  <c r="V154" i="3"/>
  <c r="V149" i="3"/>
  <c r="V138" i="3"/>
  <c r="V133" i="3"/>
  <c r="V130" i="3"/>
  <c r="V126" i="3"/>
  <c r="V124" i="3"/>
  <c r="V122" i="3"/>
  <c r="V107" i="3"/>
  <c r="V102" i="3"/>
  <c r="V97" i="3"/>
  <c r="V82" i="3"/>
  <c r="V47" i="3"/>
  <c r="V44" i="3"/>
  <c r="V40" i="3"/>
  <c r="V35" i="3"/>
  <c r="X17" i="3" l="1"/>
  <c r="V17" i="3"/>
  <c r="W17" i="3"/>
  <c r="V167" i="3"/>
  <c r="V166" i="3" s="1"/>
  <c r="V165" i="3" s="1"/>
  <c r="V192" i="3"/>
  <c r="V193" i="3" s="1"/>
  <c r="V194" i="3"/>
  <c r="W167" i="3"/>
  <c r="W166" i="3" s="1"/>
  <c r="W165" i="3" s="1"/>
  <c r="W194" i="3"/>
  <c r="W192" i="3"/>
  <c r="W193" i="3" s="1"/>
  <c r="X167" i="3"/>
  <c r="X166" i="3" s="1"/>
  <c r="X165" i="3" s="1"/>
  <c r="X192" i="3"/>
  <c r="X193" i="3" s="1"/>
  <c r="X194" i="3"/>
  <c r="W132" i="3"/>
  <c r="V132" i="3"/>
  <c r="W175" i="3"/>
  <c r="X132" i="3"/>
  <c r="X16" i="3" l="1"/>
  <c r="V16" i="3"/>
  <c r="W16" i="3"/>
  <c r="U186" i="3"/>
  <c r="T186" i="3"/>
  <c r="S186" i="3"/>
  <c r="U185" i="3"/>
  <c r="U161" i="3"/>
  <c r="U160" i="3" s="1"/>
  <c r="U138" i="3" l="1"/>
  <c r="T138" i="3"/>
  <c r="S138" i="3"/>
  <c r="U168" i="3"/>
  <c r="T168" i="3"/>
  <c r="S168" i="3"/>
  <c r="S167" i="3" l="1"/>
  <c r="S166" i="3" s="1"/>
  <c r="S194" i="3"/>
  <c r="S192" i="3"/>
  <c r="S193" i="3" s="1"/>
  <c r="T167" i="3"/>
  <c r="T166" i="3" s="1"/>
  <c r="T194" i="3"/>
  <c r="T192" i="3"/>
  <c r="T193" i="3" s="1"/>
  <c r="U167" i="3"/>
  <c r="U166" i="3" s="1"/>
  <c r="U193" i="3"/>
  <c r="U194" i="3"/>
  <c r="U172" i="3" l="1"/>
  <c r="U165" i="3" s="1"/>
  <c r="T161" i="3" l="1"/>
  <c r="T160" i="3" s="1"/>
  <c r="S161" i="3"/>
  <c r="S160" i="3" s="1"/>
  <c r="U149" i="3"/>
  <c r="T149" i="3"/>
  <c r="S149" i="3"/>
  <c r="U156" i="3"/>
  <c r="T156" i="3"/>
  <c r="S156" i="3"/>
  <c r="S82" i="3"/>
  <c r="U40" i="3"/>
  <c r="T40" i="3"/>
  <c r="S40" i="3"/>
  <c r="T35" i="3"/>
  <c r="T44" i="3"/>
  <c r="T47" i="3"/>
  <c r="T53" i="3"/>
  <c r="U82" i="3"/>
  <c r="T82" i="3"/>
  <c r="U97" i="3"/>
  <c r="T97" i="3"/>
  <c r="U102" i="3"/>
  <c r="T102" i="3"/>
  <c r="U107" i="3"/>
  <c r="T107" i="3"/>
  <c r="U109" i="3"/>
  <c r="T109" i="3"/>
  <c r="U122" i="3"/>
  <c r="T122" i="3"/>
  <c r="U124" i="3"/>
  <c r="T124" i="3"/>
  <c r="U126" i="3"/>
  <c r="T126" i="3"/>
  <c r="U130" i="3"/>
  <c r="T130" i="3"/>
  <c r="T172" i="3"/>
  <c r="T165" i="3" s="1"/>
  <c r="T154" i="3"/>
  <c r="S154" i="3"/>
  <c r="S109" i="3"/>
  <c r="T17" i="3" l="1"/>
  <c r="S132" i="3"/>
  <c r="U132" i="3"/>
  <c r="T132" i="3"/>
  <c r="S175" i="3"/>
  <c r="T175" i="3"/>
  <c r="U175" i="3"/>
  <c r="T16" i="3" l="1"/>
  <c r="U53" i="3"/>
  <c r="S53" i="3"/>
  <c r="U47" i="3"/>
  <c r="S47" i="3"/>
  <c r="U44" i="3"/>
  <c r="U17" i="3" l="1"/>
  <c r="U16" i="3" s="1"/>
  <c r="S35" i="3" l="1"/>
  <c r="S172" i="3" l="1"/>
  <c r="S165" i="3" s="1"/>
  <c r="U133" i="3"/>
  <c r="S133" i="3"/>
  <c r="S130" i="3"/>
  <c r="S126" i="3"/>
  <c r="S124" i="3"/>
  <c r="S122" i="3"/>
  <c r="S107" i="3"/>
  <c r="S102" i="3"/>
  <c r="S97" i="3"/>
  <c r="S44" i="3"/>
  <c r="S17" i="3" l="1"/>
  <c r="S16" i="3" s="1"/>
</calcChain>
</file>

<file path=xl/sharedStrings.xml><?xml version="1.0" encoding="utf-8"?>
<sst xmlns="http://schemas.openxmlformats.org/spreadsheetml/2006/main" count="433" uniqueCount="158">
  <si>
    <t>Итого по статье 000</t>
  </si>
  <si>
    <t/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</si>
  <si>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</si>
  <si>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</si>
  <si>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 xml:space="preserve">Неуказанный вид нормативного правового акта  № от 00.00.0000; 
</t>
  </si>
  <si>
    <t xml:space="preserve">с 01.01.2011 по 31.12.2011; 
</t>
  </si>
  <si>
    <t xml:space="preserve">с 20.11.2011 по 01.01.2999; 
</t>
  </si>
  <si>
    <t xml:space="preserve">Устав МО "Устав Курганинского городского поселения " №267-Курган от 20.11.2011; 
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</si>
  <si>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</si>
  <si>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Расходные обязательства, введение, установление, финансовое обеспечение и исполнение которых осуществляется органами поселения</t>
  </si>
  <si>
    <t>принятие и реализация программ, не отнесенных к полномочиям органов местного самоуправления по решению вопросов  местного значения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</si>
  <si>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</si>
  <si>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создание музеев поселения</t>
  </si>
  <si>
    <t xml:space="preserve">Решение сессии МО "ЦП Курганинского г/п  "Техническое технологическое оснащение муниципального учреждения культуры "Курганинский исторический музей" №144-Курган от 16.11.2010; 
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</si>
  <si>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№7-ФЗ «О некоммерческих организациях»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</si>
  <si>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</si>
  <si>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погашение бюджетных кредитов</t>
  </si>
  <si>
    <t>обслуживание муниципального долга</t>
  </si>
  <si>
    <t>резервный фонд местных администраций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</si>
  <si>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</si>
  <si>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создание условий для деятельности добровольных формирований населения по охране общественного порядка</t>
  </si>
  <si>
    <t>организация и осуществление мероприятий по работе с детьми и молодежью в поселении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</si>
  <si>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</si>
  <si>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ритуальных услуг и содержание мест захоронения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</si>
  <si>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
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</si>
  <si>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 
</t>
  </si>
  <si>
    <t>организация сбора и вывоза бытовых отходов и мусора</t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</si>
  <si>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 
</t>
  </si>
  <si>
    <t>организация проведения официальных физкультурно-оздоровительных и спортивных мероприятий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</si>
  <si>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</si>
  <si>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</si>
  <si>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</si>
  <si>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</si>
  <si>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</si>
  <si>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</si>
  <si>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</si>
  <si>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</si>
  <si>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 28.06.2012 по 31.12.2012; 
</t>
  </si>
  <si>
    <t xml:space="preserve">Постановление ГА МО "Ведомственная целевая программа Курганинского городского поселения "Компенсация убытков перевозчикам, обслуживающим муниципальные городские маршруты Курганинского городского поселения Курганинского района за  1 квартал  2012 года" 
" №435-Курган от 28.06.2012; 
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</si>
  <si>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</si>
  <si>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 
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</si>
  <si>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</si>
  <si>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</si>
  <si>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финансирование расходов на содержание органов местного самоуправления поселений</t>
  </si>
  <si>
    <t>Всего:</t>
  </si>
  <si>
    <t>КЭСР</t>
  </si>
  <si>
    <t>Раздел, подраздел</t>
  </si>
  <si>
    <t>Дата вступления в силу и срок действия</t>
  </si>
  <si>
    <t>Номер статьи, части, пункта, подпункта, абзаца</t>
  </si>
  <si>
    <t>Наименование и реквизиты нормативно правового акта</t>
  </si>
  <si>
    <t>Наименование расходного обязательства</t>
  </si>
  <si>
    <t>Вид расхода</t>
  </si>
  <si>
    <t>Целевая статья</t>
  </si>
  <si>
    <t>Прогноз</t>
  </si>
  <si>
    <t>Коды бюджетной классификации</t>
  </si>
  <si>
    <t>Нормативное правовое регулирование, определяющее финансовое обеспечение и порядок расходование средств</t>
  </si>
  <si>
    <t>Блок</t>
  </si>
  <si>
    <t>Наименование полномочия</t>
  </si>
  <si>
    <t>Код расходного обязательства</t>
  </si>
  <si>
    <t>Код полномочия критерий</t>
  </si>
  <si>
    <t>12.04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</si>
  <si>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</t>
  </si>
  <si>
    <t>владение, пользование и распоряжение имуществом, находящимся в муниципальной собственности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</si>
  <si>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</si>
  <si>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</si>
  <si>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законодательством;</t>
  </si>
  <si>
    <t xml:space="preserve"> 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</si>
  <si>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</si>
  <si>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участие в предупреждении и ликвидации последствий чрезвычайных ситуаций в границах поселения;</t>
  </si>
  <si>
    <t xml:space="preserve"> обеспечение первичных мер пожарной безопасности в границах населенных пунктов поселения;</t>
  </si>
  <si>
    <t>организация библиотечного обслуживания населения, комплектование и обеспечение сохранности библиотечных фондов библиотек поселения;</t>
  </si>
  <si>
    <t>создание условий для организации досуга и обеспечения жителей поселения услугами организаций культуры;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</si>
  <si>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</si>
  <si>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 xml:space="preserve">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поселения;</t>
  </si>
  <si>
    <t xml:space="preserve">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</t>
  </si>
  <si>
    <t xml:space="preserve"> участие в организации деятельности по сбору (в том числе раздельному сбору) и транспортированию твердых коммунальных отходов
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</si>
  <si>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</si>
  <si>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</t>
  </si>
  <si>
    <t>организация ритуальных услуг и содержание мест захоронения;</t>
  </si>
  <si>
    <t>содействие в развитии сельскохозяйственного производства, создание условий для развития малого и среднего предпринимательства;</t>
  </si>
  <si>
    <t>организация и осуществление мероприятий по работе с детьми и молодежью в поселении;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</si>
  <si>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дружин;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</si>
  <si>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N 7-ФЗ "О некоммерческих организациях";</t>
  </si>
  <si>
    <t>погашение кредитов кредитных организаций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</si>
  <si>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нужд;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</si>
  <si>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образования;</t>
  </si>
  <si>
    <t>01.07.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</si>
  <si>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Федерации;</t>
  </si>
  <si>
    <t>по предоставлению иных межбюджетных трансфертов, всего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</si>
  <si>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поселения;</t>
  </si>
  <si>
    <t>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</si>
  <si>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7.00.00.0000</t>
  </si>
  <si>
    <t>7.01.00.0.000</t>
  </si>
  <si>
    <t>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</si>
  <si>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7.01.00.0.003</t>
  </si>
  <si>
    <t>7.01.00.0.006</t>
  </si>
  <si>
    <t>7.01.00.0.008</t>
  </si>
  <si>
    <t>7.01.00.0.007</t>
  </si>
  <si>
    <t>7.01.00.0.014</t>
  </si>
  <si>
    <t>7.01.00.0.017</t>
  </si>
  <si>
    <t>7.01.00.0.021</t>
  </si>
  <si>
    <t>7.01.00.0.022</t>
  </si>
  <si>
    <t>7.01.00.0.030</t>
  </si>
  <si>
    <t>7.01.00.0.041</t>
  </si>
  <si>
    <t>7.01.00.0.042</t>
  </si>
  <si>
    <t>7.01.00.0.043</t>
  </si>
  <si>
    <t>7.01.00.0.45</t>
  </si>
  <si>
    <t>7.02.00.0.000</t>
  </si>
  <si>
    <t>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местного значения  сельского поселения, всего</t>
  </si>
  <si>
    <t>7.02.00.0.011</t>
  </si>
  <si>
    <t>7.03.00.0.000</t>
  </si>
  <si>
    <t>Расходные обязательства, возникшие  в результате принятия нормативных правовых актов  сельского поселения, заключения договоров (соглашений)   в рамках реализации  органами местного самоуправления сельского поселения  прав  на решение вопросов, не отнесенных к вопросам местного значения  сельского поселения, всего</t>
  </si>
  <si>
    <t>7.03.01.0.014</t>
  </si>
  <si>
    <t>7.04.00.0.000</t>
  </si>
  <si>
    <t xml:space="preserve">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полномочий, переданных  органами государственной власти  Российской Федерации  и (или) органами государственной власти  субъекта Российской Федерации, всего  </t>
  </si>
  <si>
    <t>7.04.01.0.000</t>
  </si>
  <si>
    <t>за счет субвенций, предоставленных  из федерального бюджета  или бюджета субъекта Росийской Федерации, всего</t>
  </si>
  <si>
    <t>7.04.01.1.000</t>
  </si>
  <si>
    <t>за счет субвенций, предоставленных  из федерального бюджета, всего</t>
  </si>
  <si>
    <t xml:space="preserve">осуществление первичного воинского учета на территориях, где отсутствуют военные комиссариаты </t>
  </si>
  <si>
    <t>7.04.01.1.001</t>
  </si>
  <si>
    <t>7.05.00.0.000</t>
  </si>
  <si>
    <t>Расходные обязательства, возникшие в результате принятия  нормативных правовых актов  сельского  поселения, заключения соглашений, предусматривающих предоставление межбюджетных трансфертов из бюджета сельского  поселения другим бюджетам бюджетной системы Российской Федерации, всего</t>
  </si>
  <si>
    <t>7.05.02.0.000</t>
  </si>
  <si>
    <t>7.05.02.1.000</t>
  </si>
  <si>
    <t>в бюджет муниципального района  в  случае  заключения  соглашения с органами местного самоуправления муниципального района,  в состав которого входит сельское  поселение, о передаче им осуществления части своих полномочий по решению вопросов местного значения, всего</t>
  </si>
  <si>
    <t>7.05.02.1.001</t>
  </si>
  <si>
    <t>7.05.02.1.013</t>
  </si>
  <si>
    <t>7.05.02.1.027</t>
  </si>
  <si>
    <t>7.06.00.0.000</t>
  </si>
  <si>
    <t>Расходные обязательства, возникшие в результате принятия нормативных правовых актов сельского поселения, заключения соглашений, в случае заключения соглашения с органом местного самоуправления муниципального района о передаче им осуществления части своих полномочий по решению вопросов местного значения за счет межбюджетных трансфертов, предоставленных из бюджета муниципального района, всего</t>
  </si>
  <si>
    <t>Группа полномочия: полномочия сельских  поселений</t>
  </si>
  <si>
    <t>функционирование органов местного самоуправления</t>
  </si>
  <si>
    <t>7.02.00.0.001</t>
  </si>
  <si>
    <t xml:space="preserve">краевой </t>
  </si>
  <si>
    <t xml:space="preserve">федеральный </t>
  </si>
  <si>
    <t xml:space="preserve">местный </t>
  </si>
  <si>
    <t>краевой</t>
  </si>
  <si>
    <t>местный</t>
  </si>
  <si>
    <t>ст.211</t>
  </si>
  <si>
    <t>7.01.01,0,004</t>
  </si>
  <si>
    <t>7.01.01.0.017</t>
  </si>
  <si>
    <t>7.01.01.0.018</t>
  </si>
  <si>
    <t>7.01.02.0.001</t>
  </si>
  <si>
    <t>7.01.02.0.003</t>
  </si>
  <si>
    <t>7.01.02.0.012</t>
  </si>
  <si>
    <t>7.01.02.0.014</t>
  </si>
  <si>
    <t>7.01.02.0.016</t>
  </si>
  <si>
    <t>7.01.02.0.026</t>
  </si>
  <si>
    <t>7.01.02.0.019</t>
  </si>
  <si>
    <t>7.02.00.0.008</t>
  </si>
  <si>
    <t>7.02.00.0.013</t>
  </si>
  <si>
    <t>7.04.02.0.039</t>
  </si>
  <si>
    <t>план 2018 год</t>
  </si>
  <si>
    <t>факт 2018 год</t>
  </si>
  <si>
    <t>Наименование муниципального образования: Безводное сельское поселение Курганинского района</t>
  </si>
  <si>
    <t>2019 год на 30.09.2019г</t>
  </si>
  <si>
    <t xml:space="preserve">                                         Реестр расходных обязательств Безводного сельского поселения Кургаинского района на 30.09.2019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</si>
</sst>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00;[Red]\-#,##0.000;0.000"/>
    <numFmt numFmtId="166" formatCode="000"/>
    <numFmt numFmtId="167" formatCode="000\.00\.00"/>
    <numFmt numFmtId="168" formatCode="00\.00"/>
    <numFmt numFmtId="169" formatCode="0\.00\.00\.0\.00"/>
    <numFmt numFmtId="170" formatCode="#,##0.000_ ;[Red]\-#,##0.000\ "/>
    <numFmt numFmtId="171" formatCode="_-* #,##0.000\ _₽_-;\-* #,##0.000\ _₽_-;_-* &quot;-&quot;?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5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2" xfId="1" applyFont="1" applyFill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Font="1" applyFill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3" fillId="0" borderId="6" xfId="1" applyNumberFormat="1" applyFont="1" applyFill="1" applyBorder="1" applyAlignment="1" applyProtection="1">
      <alignment horizontal="left" vertical="top"/>
      <protection hidden="1"/>
    </xf>
    <xf numFmtId="166" fontId="3" fillId="0" borderId="6" xfId="1" applyNumberFormat="1" applyFont="1" applyFill="1" applyBorder="1" applyAlignment="1" applyProtection="1">
      <alignment horizontal="left" vertical="top"/>
      <protection hidden="1"/>
    </xf>
    <xf numFmtId="167" fontId="3" fillId="0" borderId="6" xfId="1" applyNumberFormat="1" applyFont="1" applyFill="1" applyBorder="1" applyAlignment="1" applyProtection="1">
      <alignment horizontal="left" vertical="top"/>
      <protection hidden="1"/>
    </xf>
    <xf numFmtId="168" fontId="3" fillId="0" borderId="6" xfId="1" applyNumberFormat="1" applyFont="1" applyFill="1" applyBorder="1" applyAlignment="1" applyProtection="1">
      <alignment horizontal="left" vertical="top"/>
      <protection hidden="1"/>
    </xf>
    <xf numFmtId="0" fontId="3" fillId="0" borderId="6" xfId="1" applyNumberFormat="1" applyFont="1" applyFill="1" applyBorder="1" applyAlignment="1" applyProtection="1">
      <alignment horizontal="left" vertical="top"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alignment horizontal="left" vertical="top" wrapText="1"/>
      <protection hidden="1"/>
    </xf>
    <xf numFmtId="169" fontId="3" fillId="0" borderId="7" xfId="1" applyNumberFormat="1" applyFont="1" applyFill="1" applyBorder="1" applyAlignment="1" applyProtection="1">
      <alignment horizontal="left" vertical="top"/>
      <protection hidden="1"/>
    </xf>
    <xf numFmtId="169" fontId="5" fillId="0" borderId="8" xfId="1" applyNumberFormat="1" applyFont="1" applyFill="1" applyBorder="1" applyAlignment="1" applyProtection="1">
      <alignment horizontal="left" vertical="top"/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alignment horizontal="left" vertical="top" wrapText="1"/>
      <protection hidden="1"/>
    </xf>
    <xf numFmtId="0" fontId="4" fillId="0" borderId="9" xfId="1" applyNumberFormat="1" applyFont="1" applyFill="1" applyBorder="1" applyAlignment="1" applyProtection="1">
      <alignment horizontal="left" vertical="top" wrapText="1"/>
      <protection hidden="1"/>
    </xf>
    <xf numFmtId="169" fontId="3" fillId="0" borderId="10" xfId="1" applyNumberFormat="1" applyFont="1" applyFill="1" applyBorder="1" applyAlignment="1" applyProtection="1">
      <alignment horizontal="left" vertical="top"/>
      <protection hidden="1"/>
    </xf>
    <xf numFmtId="169" fontId="5" fillId="0" borderId="11" xfId="1" applyNumberFormat="1" applyFont="1" applyFill="1" applyBorder="1" applyAlignment="1" applyProtection="1">
      <alignment horizontal="left" vertical="top"/>
      <protection hidden="1"/>
    </xf>
    <xf numFmtId="0" fontId="4" fillId="0" borderId="11" xfId="1" applyNumberFormat="1" applyFont="1" applyFill="1" applyBorder="1" applyAlignment="1" applyProtection="1">
      <protection hidden="1"/>
    </xf>
    <xf numFmtId="165" fontId="5" fillId="0" borderId="12" xfId="1" applyNumberFormat="1" applyFont="1" applyFill="1" applyBorder="1" applyAlignment="1" applyProtection="1">
      <alignment vertical="top"/>
      <protection hidden="1"/>
    </xf>
    <xf numFmtId="0" fontId="4" fillId="0" borderId="12" xfId="1" applyNumberFormat="1" applyFont="1" applyFill="1" applyBorder="1" applyAlignment="1" applyProtection="1">
      <alignment horizontal="left" vertical="top" wrapText="1"/>
      <protection hidden="1"/>
    </xf>
    <xf numFmtId="0" fontId="3" fillId="0" borderId="13" xfId="1" applyNumberFormat="1" applyFont="1" applyFill="1" applyBorder="1" applyAlignment="1" applyProtection="1">
      <alignment horizontal="left" vertical="top" wrapText="1"/>
      <protection hidden="1"/>
    </xf>
    <xf numFmtId="169" fontId="5" fillId="0" borderId="10" xfId="1" applyNumberFormat="1" applyFont="1" applyFill="1" applyBorder="1" applyAlignment="1" applyProtection="1">
      <alignment horizontal="left" vertical="top"/>
      <protection hidden="1"/>
    </xf>
    <xf numFmtId="169" fontId="5" fillId="0" borderId="14" xfId="1" applyNumberFormat="1" applyFont="1" applyFill="1" applyBorder="1" applyAlignment="1" applyProtection="1">
      <alignment horizontal="left" vertical="top"/>
      <protection hidden="1"/>
    </xf>
    <xf numFmtId="0" fontId="2" fillId="0" borderId="15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alignment vertical="top"/>
      <protection hidden="1"/>
    </xf>
    <xf numFmtId="169" fontId="2" fillId="0" borderId="10" xfId="1" applyNumberFormat="1" applyFont="1" applyFill="1" applyBorder="1" applyAlignment="1" applyProtection="1">
      <alignment horizontal="left" vertical="top"/>
      <protection hidden="1"/>
    </xf>
    <xf numFmtId="0" fontId="3" fillId="0" borderId="18" xfId="1" applyNumberFormat="1" applyFont="1" applyFill="1" applyBorder="1" applyAlignment="1" applyProtection="1">
      <alignment horizontal="left" vertical="top" wrapText="1"/>
      <protection hidden="1"/>
    </xf>
    <xf numFmtId="169" fontId="4" fillId="0" borderId="19" xfId="1" applyNumberFormat="1" applyFont="1" applyFill="1" applyBorder="1" applyAlignment="1" applyProtection="1">
      <alignment horizontal="left" vertical="top"/>
      <protection hidden="1"/>
    </xf>
    <xf numFmtId="169" fontId="5" fillId="0" borderId="20" xfId="1" applyNumberFormat="1" applyFont="1" applyFill="1" applyBorder="1" applyAlignment="1" applyProtection="1">
      <alignment horizontal="left" vertical="top"/>
      <protection hidden="1"/>
    </xf>
    <xf numFmtId="0" fontId="2" fillId="0" borderId="21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alignment vertical="top" wrapText="1"/>
      <protection hidden="1"/>
    </xf>
    <xf numFmtId="0" fontId="2" fillId="0" borderId="23" xfId="1" applyNumberFormat="1" applyFont="1" applyFill="1" applyBorder="1" applyAlignment="1" applyProtection="1">
      <alignment horizontal="left" vertical="top" wrapText="1"/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2" fillId="0" borderId="24" xfId="1" applyNumberFormat="1" applyFont="1" applyFill="1" applyBorder="1" applyAlignment="1" applyProtection="1">
      <alignment horizontal="left" vertical="top" wrapText="1"/>
      <protection hidden="1"/>
    </xf>
    <xf numFmtId="0" fontId="2" fillId="0" borderId="25" xfId="1" applyNumberFormat="1" applyFont="1" applyFill="1" applyBorder="1" applyAlignment="1" applyProtection="1">
      <alignment horizontal="left" vertical="top" wrapText="1"/>
      <protection hidden="1"/>
    </xf>
    <xf numFmtId="0" fontId="2" fillId="0" borderId="27" xfId="1" applyNumberFormat="1" applyFont="1" applyFill="1" applyBorder="1" applyAlignment="1" applyProtection="1">
      <alignment horizontal="left" vertical="top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3" xfId="1" applyFont="1" applyFill="1" applyBorder="1" applyProtection="1">
      <protection hidden="1"/>
    </xf>
    <xf numFmtId="0" fontId="1" fillId="0" borderId="13" xfId="1" applyNumberFormat="1" applyFont="1" applyFill="1" applyBorder="1" applyAlignment="1" applyProtection="1">
      <protection hidden="1"/>
    </xf>
    <xf numFmtId="0" fontId="1" fillId="0" borderId="35" xfId="1" applyFont="1" applyFill="1" applyBorder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12" xfId="1" applyNumberFormat="1" applyFont="1" applyFill="1" applyBorder="1" applyAlignment="1" applyProtection="1">
      <alignment horizontal="left" vertical="top" wrapText="1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alignment horizontal="left" vertical="top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left" vertical="top" wrapText="1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168" fontId="3" fillId="2" borderId="9" xfId="1" applyNumberFormat="1" applyFont="1" applyFill="1" applyBorder="1" applyAlignment="1" applyProtection="1">
      <alignment horizontal="left" vertical="top"/>
      <protection hidden="1"/>
    </xf>
    <xf numFmtId="167" fontId="3" fillId="2" borderId="9" xfId="1" applyNumberFormat="1" applyFont="1" applyFill="1" applyBorder="1" applyAlignment="1" applyProtection="1">
      <alignment horizontal="left" vertical="top"/>
      <protection hidden="1"/>
    </xf>
    <xf numFmtId="166" fontId="3" fillId="2" borderId="9" xfId="1" applyNumberFormat="1" applyFont="1" applyFill="1" applyBorder="1" applyAlignment="1" applyProtection="1">
      <alignment horizontal="left" vertical="top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3" fillId="2" borderId="9" xfId="1" applyNumberFormat="1" applyFont="1" applyFill="1" applyBorder="1" applyAlignment="1" applyProtection="1">
      <alignment horizontal="left" vertical="top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/>
      <protection hidden="1"/>
    </xf>
    <xf numFmtId="165" fontId="1" fillId="2" borderId="9" xfId="1" applyNumberFormat="1" applyFont="1" applyFill="1" applyBorder="1" applyAlignment="1" applyProtection="1">
      <alignment vertical="top"/>
      <protection hidden="1"/>
    </xf>
    <xf numFmtId="165" fontId="1" fillId="2" borderId="6" xfId="1" applyNumberFormat="1" applyFont="1" applyFill="1" applyBorder="1" applyAlignment="1" applyProtection="1">
      <alignment vertical="top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5" fillId="0" borderId="12" xfId="1" applyNumberFormat="1" applyFont="1" applyFill="1" applyBorder="1" applyAlignment="1" applyProtection="1">
      <protection hidden="1"/>
    </xf>
    <xf numFmtId="0" fontId="5" fillId="2" borderId="9" xfId="1" applyNumberFormat="1" applyFont="1" applyFill="1" applyBorder="1" applyAlignment="1" applyProtection="1">
      <alignment horizontal="left" vertical="top" wrapText="1"/>
      <protection hidden="1"/>
    </xf>
    <xf numFmtId="0" fontId="5" fillId="2" borderId="12" xfId="1" applyNumberFormat="1" applyFont="1" applyFill="1" applyBorder="1" applyAlignment="1" applyProtection="1">
      <alignment horizontal="left" vertical="top" wrapText="1"/>
      <protection hidden="1"/>
    </xf>
    <xf numFmtId="0" fontId="3" fillId="2" borderId="9" xfId="1" applyNumberFormat="1" applyFont="1" applyFill="1" applyBorder="1" applyAlignment="1" applyProtection="1">
      <alignment horizontal="left" vertical="top" wrapText="1"/>
      <protection hidden="1"/>
    </xf>
    <xf numFmtId="0" fontId="3" fillId="2" borderId="12" xfId="1" applyNumberFormat="1" applyFont="1" applyFill="1" applyBorder="1" applyAlignment="1" applyProtection="1">
      <alignment horizontal="left" vertical="top"/>
      <protection hidden="1"/>
    </xf>
    <xf numFmtId="165" fontId="1" fillId="2" borderId="12" xfId="1" applyNumberFormat="1" applyFont="1" applyFill="1" applyBorder="1" applyAlignment="1" applyProtection="1">
      <alignment vertical="top"/>
      <protection hidden="1"/>
    </xf>
    <xf numFmtId="49" fontId="3" fillId="2" borderId="9" xfId="1" applyNumberFormat="1" applyFont="1" applyFill="1" applyBorder="1" applyAlignment="1" applyProtection="1">
      <alignment horizontal="left" vertical="top"/>
      <protection hidden="1"/>
    </xf>
    <xf numFmtId="165" fontId="8" fillId="2" borderId="12" xfId="1" applyNumberFormat="1" applyFont="1" applyFill="1" applyBorder="1" applyAlignment="1" applyProtection="1">
      <alignment vertical="top"/>
      <protection hidden="1"/>
    </xf>
    <xf numFmtId="0" fontId="3" fillId="2" borderId="12" xfId="1" applyNumberFormat="1" applyFont="1" applyFill="1" applyBorder="1" applyAlignment="1" applyProtection="1">
      <alignment horizontal="left" vertical="top" wrapText="1"/>
      <protection hidden="1"/>
    </xf>
    <xf numFmtId="0" fontId="3" fillId="2" borderId="35" xfId="1" applyNumberFormat="1" applyFont="1" applyFill="1" applyBorder="1" applyAlignment="1" applyProtection="1">
      <alignment horizontal="left" vertical="top"/>
      <protection hidden="1"/>
    </xf>
    <xf numFmtId="167" fontId="3" fillId="2" borderId="35" xfId="1" applyNumberFormat="1" applyFont="1" applyFill="1" applyBorder="1" applyAlignment="1" applyProtection="1">
      <alignment horizontal="left" vertical="top"/>
      <protection hidden="1"/>
    </xf>
    <xf numFmtId="166" fontId="3" fillId="2" borderId="35" xfId="1" applyNumberFormat="1" applyFont="1" applyFill="1" applyBorder="1" applyAlignment="1" applyProtection="1">
      <alignment horizontal="left" vertical="top"/>
      <protection hidden="1"/>
    </xf>
    <xf numFmtId="0" fontId="3" fillId="2" borderId="13" xfId="1" applyNumberFormat="1" applyFont="1" applyFill="1" applyBorder="1" applyAlignment="1" applyProtection="1">
      <alignment horizontal="left" vertical="top"/>
      <protection hidden="1"/>
    </xf>
    <xf numFmtId="165" fontId="7" fillId="2" borderId="12" xfId="1" applyNumberFormat="1" applyFont="1" applyFill="1" applyBorder="1" applyAlignment="1" applyProtection="1">
      <alignment vertical="top"/>
      <protection hidden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12" xfId="1" applyNumberFormat="1" applyFont="1" applyFill="1" applyBorder="1" applyAlignment="1" applyProtection="1">
      <alignment horizontal="left" vertical="top" wrapText="1"/>
      <protection hidden="1"/>
    </xf>
    <xf numFmtId="0" fontId="9" fillId="3" borderId="9" xfId="0" applyNumberFormat="1" applyFont="1" applyFill="1" applyBorder="1" applyAlignment="1">
      <alignment horizontal="left" vertical="center" wrapText="1"/>
    </xf>
    <xf numFmtId="169" fontId="2" fillId="2" borderId="10" xfId="1" applyNumberFormat="1" applyFont="1" applyFill="1" applyBorder="1" applyAlignment="1" applyProtection="1">
      <alignment horizontal="left" vertical="top"/>
      <protection hidden="1"/>
    </xf>
    <xf numFmtId="0" fontId="13" fillId="0" borderId="9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31" xfId="1" applyFont="1" applyFill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1" xfId="1" applyNumberFormat="1" applyFont="1" applyFill="1" applyBorder="1" applyAlignment="1" applyProtection="1">
      <protection hidden="1"/>
    </xf>
    <xf numFmtId="0" fontId="1" fillId="0" borderId="9" xfId="1" applyBorder="1" applyProtection="1">
      <protection hidden="1"/>
    </xf>
    <xf numFmtId="0" fontId="1" fillId="0" borderId="9" xfId="1" applyBorder="1"/>
    <xf numFmtId="0" fontId="2" fillId="0" borderId="9" xfId="1" applyFont="1" applyBorder="1" applyProtection="1">
      <protection hidden="1"/>
    </xf>
    <xf numFmtId="0" fontId="3" fillId="0" borderId="9" xfId="1" applyFont="1" applyBorder="1"/>
    <xf numFmtId="0" fontId="10" fillId="4" borderId="9" xfId="0" applyNumberFormat="1" applyFont="1" applyFill="1" applyBorder="1" applyAlignment="1">
      <alignment horizontal="left" vertical="center" wrapText="1"/>
    </xf>
    <xf numFmtId="0" fontId="3" fillId="0" borderId="9" xfId="1" applyFont="1" applyBorder="1" applyAlignment="1"/>
    <xf numFmtId="168" fontId="3" fillId="0" borderId="6" xfId="1" applyNumberFormat="1" applyFont="1" applyFill="1" applyBorder="1" applyAlignment="1" applyProtection="1">
      <alignment horizontal="left"/>
      <protection hidden="1"/>
    </xf>
    <xf numFmtId="168" fontId="3" fillId="2" borderId="9" xfId="1" applyNumberFormat="1" applyFont="1" applyFill="1" applyBorder="1" applyAlignment="1" applyProtection="1">
      <alignment horizontal="left"/>
      <protection hidden="1"/>
    </xf>
    <xf numFmtId="165" fontId="12" fillId="2" borderId="12" xfId="1" applyNumberFormat="1" applyFont="1" applyFill="1" applyBorder="1" applyAlignment="1" applyProtection="1">
      <alignment vertical="top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alignment horizontal="left" vertical="top" wrapText="1"/>
      <protection hidden="1"/>
    </xf>
    <xf numFmtId="0" fontId="2" fillId="2" borderId="12" xfId="1" applyNumberFormat="1" applyFont="1" applyFill="1" applyBorder="1" applyAlignment="1" applyProtection="1">
      <alignment horizontal="left" vertical="top" wrapText="1"/>
      <protection hidden="1"/>
    </xf>
    <xf numFmtId="0" fontId="9" fillId="6" borderId="9" xfId="0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top" wrapText="1"/>
    </xf>
    <xf numFmtId="165" fontId="8" fillId="7" borderId="12" xfId="1" applyNumberFormat="1" applyFont="1" applyFill="1" applyBorder="1" applyAlignment="1" applyProtection="1">
      <alignment vertical="top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alignment horizontal="left" vertical="top" wrapText="1"/>
      <protection hidden="1"/>
    </xf>
    <xf numFmtId="0" fontId="2" fillId="2" borderId="12" xfId="1" applyNumberFormat="1" applyFont="1" applyFill="1" applyBorder="1" applyAlignment="1" applyProtection="1">
      <alignment horizontal="left" vertical="top" wrapText="1"/>
      <protection hidden="1"/>
    </xf>
    <xf numFmtId="0" fontId="10" fillId="5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14" fillId="0" borderId="9" xfId="0" applyFont="1" applyFill="1" applyBorder="1" applyAlignment="1">
      <alignment horizontal="justify" vertical="center" wrapText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5" fillId="0" borderId="12" xfId="1" applyNumberFormat="1" applyFont="1" applyFill="1" applyBorder="1" applyAlignment="1" applyProtection="1">
      <protection hidden="1"/>
    </xf>
    <xf numFmtId="0" fontId="5" fillId="2" borderId="9" xfId="1" applyNumberFormat="1" applyFont="1" applyFill="1" applyBorder="1" applyAlignment="1" applyProtection="1">
      <alignment horizontal="left" vertical="top" wrapText="1"/>
      <protection hidden="1"/>
    </xf>
    <xf numFmtId="0" fontId="5" fillId="2" borderId="12" xfId="1" applyNumberFormat="1" applyFont="1" applyFill="1" applyBorder="1" applyAlignment="1" applyProtection="1">
      <alignment horizontal="left" vertical="top" wrapText="1"/>
      <protection hidden="1"/>
    </xf>
    <xf numFmtId="164" fontId="1" fillId="0" borderId="9" xfId="2" applyFont="1" applyBorder="1"/>
    <xf numFmtId="164" fontId="7" fillId="0" borderId="9" xfId="2" applyFont="1" applyBorder="1"/>
    <xf numFmtId="164" fontId="1" fillId="0" borderId="9" xfId="1" applyNumberFormat="1" applyBorder="1"/>
    <xf numFmtId="164" fontId="7" fillId="0" borderId="9" xfId="2" applyFont="1" applyBorder="1" applyProtection="1">
      <protection hidden="1"/>
    </xf>
    <xf numFmtId="164" fontId="16" fillId="2" borderId="9" xfId="2" applyFont="1" applyFill="1" applyBorder="1" applyAlignment="1" applyProtection="1">
      <alignment vertical="top"/>
      <protection hidden="1"/>
    </xf>
    <xf numFmtId="164" fontId="7" fillId="0" borderId="9" xfId="2" applyFont="1" applyBorder="1" applyAlignment="1">
      <alignment horizontal="center"/>
    </xf>
    <xf numFmtId="164" fontId="1" fillId="0" borderId="9" xfId="2" applyFont="1" applyBorder="1" applyAlignment="1">
      <alignment horizontal="center"/>
    </xf>
    <xf numFmtId="164" fontId="7" fillId="0" borderId="9" xfId="2" applyFont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alignment horizontal="left" vertical="top" wrapText="1"/>
      <protection hidden="1"/>
    </xf>
    <xf numFmtId="0" fontId="2" fillId="2" borderId="12" xfId="1" applyNumberFormat="1" applyFont="1" applyFill="1" applyBorder="1" applyAlignment="1" applyProtection="1">
      <alignment horizontal="left" vertical="top" wrapText="1"/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5" fillId="0" borderId="12" xfId="1" applyNumberFormat="1" applyFont="1" applyFill="1" applyBorder="1" applyAlignment="1" applyProtection="1">
      <protection hidden="1"/>
    </xf>
    <xf numFmtId="0" fontId="5" fillId="2" borderId="9" xfId="1" applyNumberFormat="1" applyFont="1" applyFill="1" applyBorder="1" applyAlignment="1" applyProtection="1">
      <alignment horizontal="left" vertical="top" wrapText="1"/>
      <protection hidden="1"/>
    </xf>
    <xf numFmtId="0" fontId="5" fillId="2" borderId="12" xfId="1" applyNumberFormat="1" applyFont="1" applyFill="1" applyBorder="1" applyAlignment="1" applyProtection="1">
      <alignment horizontal="left" vertical="top" wrapText="1"/>
      <protection hidden="1"/>
    </xf>
    <xf numFmtId="0" fontId="3" fillId="7" borderId="6" xfId="1" applyNumberFormat="1" applyFont="1" applyFill="1" applyBorder="1" applyAlignment="1" applyProtection="1">
      <alignment horizontal="left" vertical="top" wrapText="1"/>
      <protection hidden="1"/>
    </xf>
    <xf numFmtId="0" fontId="10" fillId="8" borderId="9" xfId="0" applyNumberFormat="1" applyFont="1" applyFill="1" applyBorder="1" applyAlignment="1">
      <alignment horizontal="left" vertical="center" wrapText="1"/>
    </xf>
    <xf numFmtId="0" fontId="3" fillId="7" borderId="9" xfId="1" applyNumberFormat="1" applyFont="1" applyFill="1" applyBorder="1" applyAlignment="1" applyProtection="1">
      <alignment horizontal="left" vertical="top" wrapText="1"/>
      <protection hidden="1"/>
    </xf>
    <xf numFmtId="171" fontId="1" fillId="0" borderId="0" xfId="1" applyNumberFormat="1"/>
    <xf numFmtId="0" fontId="1" fillId="2" borderId="9" xfId="1" applyFill="1" applyBorder="1"/>
    <xf numFmtId="0" fontId="10" fillId="7" borderId="9" xfId="0" applyFont="1" applyFill="1" applyBorder="1" applyAlignment="1">
      <alignment vertical="top" wrapText="1"/>
    </xf>
    <xf numFmtId="171" fontId="1" fillId="7" borderId="0" xfId="1" applyNumberFormat="1" applyFill="1"/>
    <xf numFmtId="165" fontId="7" fillId="7" borderId="12" xfId="1" applyNumberFormat="1" applyFont="1" applyFill="1" applyBorder="1" applyAlignment="1" applyProtection="1">
      <alignment vertical="top"/>
      <protection hidden="1"/>
    </xf>
    <xf numFmtId="165" fontId="1" fillId="7" borderId="6" xfId="1" applyNumberFormat="1" applyFont="1" applyFill="1" applyBorder="1" applyAlignment="1" applyProtection="1">
      <alignment vertical="top"/>
      <protection hidden="1"/>
    </xf>
    <xf numFmtId="4" fontId="1" fillId="0" borderId="9" xfId="1" applyNumberFormat="1" applyBorder="1"/>
    <xf numFmtId="164" fontId="1" fillId="2" borderId="9" xfId="2" applyFont="1" applyFill="1" applyBorder="1" applyAlignment="1">
      <alignment horizontal="center"/>
    </xf>
    <xf numFmtId="164" fontId="1" fillId="2" borderId="9" xfId="2" applyFont="1" applyFill="1" applyBorder="1"/>
    <xf numFmtId="0" fontId="3" fillId="9" borderId="9" xfId="1" applyNumberFormat="1" applyFont="1" applyFill="1" applyBorder="1" applyAlignment="1" applyProtection="1">
      <alignment horizontal="left" vertical="top" wrapText="1"/>
      <protection hidden="1"/>
    </xf>
    <xf numFmtId="168" fontId="3" fillId="9" borderId="9" xfId="1" applyNumberFormat="1" applyFont="1" applyFill="1" applyBorder="1" applyAlignment="1" applyProtection="1">
      <alignment horizontal="left" vertical="top"/>
      <protection hidden="1"/>
    </xf>
    <xf numFmtId="167" fontId="3" fillId="9" borderId="9" xfId="1" applyNumberFormat="1" applyFont="1" applyFill="1" applyBorder="1" applyAlignment="1" applyProtection="1">
      <alignment horizontal="left" vertical="top"/>
      <protection hidden="1"/>
    </xf>
    <xf numFmtId="166" fontId="3" fillId="9" borderId="9" xfId="1" applyNumberFormat="1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>
      <alignment vertical="center" wrapText="1"/>
    </xf>
    <xf numFmtId="0" fontId="10" fillId="9" borderId="9" xfId="0" applyNumberFormat="1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vertical="center" wrapText="1"/>
    </xf>
    <xf numFmtId="0" fontId="11" fillId="10" borderId="9" xfId="0" applyFont="1" applyFill="1" applyBorder="1" applyAlignment="1">
      <alignment vertical="center" wrapText="1"/>
    </xf>
    <xf numFmtId="169" fontId="5" fillId="10" borderId="10" xfId="1" applyNumberFormat="1" applyFont="1" applyFill="1" applyBorder="1" applyAlignment="1" applyProtection="1">
      <alignment horizontal="left" vertical="top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2" xfId="1" applyNumberFormat="1" applyFont="1" applyFill="1" applyBorder="1" applyAlignment="1" applyProtection="1">
      <alignment horizontal="left" vertical="top" wrapText="1"/>
      <protection hidden="1"/>
    </xf>
    <xf numFmtId="169" fontId="2" fillId="0" borderId="13" xfId="1" applyNumberFormat="1" applyFont="1" applyFill="1" applyBorder="1" applyAlignment="1" applyProtection="1">
      <alignment horizontal="left" vertical="top"/>
      <protection hidden="1"/>
    </xf>
    <xf numFmtId="0" fontId="9" fillId="2" borderId="9" xfId="0" applyNumberFormat="1" applyFont="1" applyFill="1" applyBorder="1" applyAlignment="1">
      <alignment horizontal="left" vertical="center" wrapText="1"/>
    </xf>
    <xf numFmtId="165" fontId="4" fillId="2" borderId="16" xfId="1" applyNumberFormat="1" applyFont="1" applyFill="1" applyBorder="1" applyAlignment="1" applyProtection="1">
      <alignment vertical="top"/>
      <protection hidden="1"/>
    </xf>
    <xf numFmtId="165" fontId="2" fillId="2" borderId="12" xfId="1" applyNumberFormat="1" applyFont="1" applyFill="1" applyBorder="1" applyAlignment="1" applyProtection="1">
      <alignment vertical="top"/>
      <protection hidden="1"/>
    </xf>
    <xf numFmtId="165" fontId="5" fillId="2" borderId="12" xfId="1" applyNumberFormat="1" applyFont="1" applyFill="1" applyBorder="1" applyAlignment="1" applyProtection="1">
      <alignment vertical="top"/>
      <protection hidden="1"/>
    </xf>
    <xf numFmtId="0" fontId="2" fillId="2" borderId="31" xfId="1" applyNumberFormat="1" applyFont="1" applyFill="1" applyBorder="1" applyAlignment="1" applyProtection="1">
      <protection hidden="1"/>
    </xf>
    <xf numFmtId="164" fontId="7" fillId="2" borderId="9" xfId="2" applyFont="1" applyFill="1" applyBorder="1" applyProtection="1">
      <protection hidden="1"/>
    </xf>
    <xf numFmtId="164" fontId="7" fillId="2" borderId="9" xfId="2" applyFont="1" applyFill="1" applyBorder="1"/>
    <xf numFmtId="164" fontId="1" fillId="2" borderId="9" xfId="2" applyFont="1" applyFill="1" applyBorder="1" applyAlignment="1" applyProtection="1">
      <alignment vertical="top"/>
      <protection hidden="1"/>
    </xf>
    <xf numFmtId="0" fontId="1" fillId="7" borderId="0" xfId="1" applyFill="1"/>
    <xf numFmtId="0" fontId="1" fillId="12" borderId="0" xfId="1" applyFill="1"/>
    <xf numFmtId="0" fontId="1" fillId="11" borderId="0" xfId="1" applyFill="1"/>
    <xf numFmtId="170" fontId="1" fillId="12" borderId="0" xfId="1" applyNumberFormat="1" applyFill="1"/>
    <xf numFmtId="165" fontId="1" fillId="11" borderId="0" xfId="1" applyNumberFormat="1" applyFont="1" applyFill="1"/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alignment horizontal="left" vertical="top" wrapText="1"/>
      <protection hidden="1"/>
    </xf>
    <xf numFmtId="0" fontId="2" fillId="2" borderId="12" xfId="1" applyNumberFormat="1" applyFont="1" applyFill="1" applyBorder="1" applyAlignment="1" applyProtection="1">
      <alignment horizontal="left" vertical="top" wrapText="1"/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5" fillId="0" borderId="12" xfId="1" applyNumberFormat="1" applyFont="1" applyFill="1" applyBorder="1" applyAlignment="1" applyProtection="1">
      <protection hidden="1"/>
    </xf>
    <xf numFmtId="0" fontId="5" fillId="2" borderId="9" xfId="1" applyNumberFormat="1" applyFont="1" applyFill="1" applyBorder="1" applyAlignment="1" applyProtection="1">
      <alignment horizontal="left" vertical="top" wrapText="1"/>
      <protection hidden="1"/>
    </xf>
    <xf numFmtId="0" fontId="5" fillId="2" borderId="12" xfId="1" applyNumberFormat="1" applyFont="1" applyFill="1" applyBorder="1" applyAlignment="1" applyProtection="1">
      <alignment horizontal="left" vertical="top" wrapText="1"/>
      <protection hidden="1"/>
    </xf>
    <xf numFmtId="0" fontId="5" fillId="0" borderId="14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protection hidden="1"/>
    </xf>
    <xf numFmtId="0" fontId="5" fillId="2" borderId="35" xfId="1" applyNumberFormat="1" applyFont="1" applyFill="1" applyBorder="1" applyAlignment="1" applyProtection="1">
      <alignment horizontal="left" vertical="top" wrapText="1"/>
      <protection hidden="1"/>
    </xf>
    <xf numFmtId="0" fontId="5" fillId="2" borderId="13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12" xfId="1" applyNumberFormat="1" applyFont="1" applyFill="1" applyBorder="1" applyAlignment="1" applyProtection="1">
      <alignment horizontal="left" vertical="top" wrapText="1"/>
      <protection hidden="1"/>
    </xf>
    <xf numFmtId="0" fontId="4" fillId="0" borderId="22" xfId="1" applyNumberFormat="1" applyFont="1" applyFill="1" applyBorder="1" applyAlignment="1" applyProtection="1">
      <protection hidden="1"/>
    </xf>
    <xf numFmtId="0" fontId="4" fillId="0" borderId="17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7" xfId="1" applyNumberFormat="1" applyFont="1" applyFill="1" applyBorder="1" applyAlignment="1" applyProtection="1">
      <alignment horizontal="left" vertical="top" wrapText="1"/>
      <protection hidden="1"/>
    </xf>
    <xf numFmtId="0" fontId="4" fillId="0" borderId="16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2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6"/>
  <sheetViews>
    <sheetView showGridLines="0" tabSelected="1" view="pageLayout" topLeftCell="A10" zoomScaleNormal="100" workbookViewId="0">
      <selection activeCell="K4" sqref="K4:O4"/>
    </sheetView>
  </sheetViews>
  <sheetFormatPr defaultColWidth="9.140625" defaultRowHeight="12.75" x14ac:dyDescent="0.2"/>
  <cols>
    <col min="1" max="1" width="3" style="1" customWidth="1"/>
    <col min="2" max="5" width="0" style="1" hidden="1" customWidth="1"/>
    <col min="6" max="6" width="14.42578125" style="1" customWidth="1"/>
    <col min="7" max="10" width="0" style="1" hidden="1" customWidth="1"/>
    <col min="11" max="11" width="72" style="1" customWidth="1"/>
    <col min="12" max="12" width="0.140625" style="1" hidden="1" customWidth="1"/>
    <col min="13" max="13" width="12.85546875" style="1" hidden="1" customWidth="1"/>
    <col min="14" max="14" width="18.7109375" style="1" hidden="1" customWidth="1"/>
    <col min="15" max="15" width="7.85546875" style="1" customWidth="1"/>
    <col min="16" max="16" width="0.140625" style="1" hidden="1" customWidth="1"/>
    <col min="17" max="17" width="7.28515625" style="1" customWidth="1"/>
    <col min="18" max="18" width="0" style="1" hidden="1" customWidth="1"/>
    <col min="19" max="25" width="20.85546875" style="1" customWidth="1"/>
    <col min="26" max="26" width="22.7109375" style="1" customWidth="1"/>
    <col min="27" max="256" width="9.140625" style="1" customWidth="1"/>
    <col min="257" max="16384" width="9.140625" style="1"/>
  </cols>
  <sheetData>
    <row r="1" spans="1:2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9"/>
      <c r="T2" s="89"/>
      <c r="U2" s="89"/>
      <c r="V2" s="89"/>
      <c r="W2" s="89"/>
      <c r="X2" s="89"/>
      <c r="Y2" s="53"/>
      <c r="Z2" s="53"/>
    </row>
    <row r="3" spans="1:26" ht="6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58"/>
      <c r="T3" s="258"/>
      <c r="U3" s="258"/>
      <c r="V3" s="154"/>
      <c r="W3" s="154"/>
      <c r="X3" s="154"/>
      <c r="Y3" s="67"/>
      <c r="Z3" s="67"/>
    </row>
    <row r="4" spans="1:26" ht="43.5" customHeight="1" x14ac:dyDescent="0.25">
      <c r="A4" s="2"/>
      <c r="B4" s="2"/>
      <c r="C4" s="2"/>
      <c r="D4" s="2"/>
      <c r="E4" s="68"/>
      <c r="F4" s="68"/>
      <c r="G4" s="68"/>
      <c r="H4" s="68"/>
      <c r="I4" s="68"/>
      <c r="J4" s="68"/>
      <c r="K4" s="259" t="s">
        <v>157</v>
      </c>
      <c r="L4" s="259"/>
      <c r="M4" s="259"/>
      <c r="N4" s="259"/>
      <c r="O4" s="259"/>
      <c r="P4" s="68"/>
      <c r="Q4" s="68"/>
      <c r="R4" s="68"/>
      <c r="S4" s="258"/>
      <c r="T4" s="258"/>
      <c r="U4" s="258"/>
      <c r="V4" s="154"/>
      <c r="W4" s="154"/>
      <c r="X4" s="154"/>
      <c r="Y4" s="67"/>
      <c r="Z4" s="67"/>
    </row>
    <row r="5" spans="1:2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0"/>
      <c r="T5" s="90"/>
      <c r="U5" s="90"/>
      <c r="V5" s="90"/>
      <c r="W5" s="90"/>
      <c r="X5" s="90"/>
      <c r="Y5" s="52"/>
      <c r="Z5" s="52"/>
    </row>
    <row r="6" spans="1:26" ht="12.75" customHeight="1" x14ac:dyDescent="0.2">
      <c r="A6" s="2"/>
      <c r="B6" s="2"/>
      <c r="C6" s="2"/>
      <c r="D6" s="2"/>
      <c r="E6" s="2"/>
      <c r="F6" s="2" t="s">
        <v>155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1"/>
      <c r="T6" s="91"/>
      <c r="U6" s="91"/>
      <c r="V6" s="91"/>
      <c r="W6" s="91"/>
      <c r="X6" s="91"/>
      <c r="Y6" s="2"/>
      <c r="Z6" s="2"/>
    </row>
    <row r="7" spans="1:26" ht="12.75" customHeight="1" x14ac:dyDescent="0.2">
      <c r="A7" s="2"/>
      <c r="B7" s="2"/>
      <c r="C7" s="2"/>
      <c r="D7" s="2"/>
      <c r="E7" s="2"/>
      <c r="F7" s="2" t="s">
        <v>131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1"/>
      <c r="T7" s="91"/>
      <c r="U7" s="91"/>
      <c r="V7" s="91"/>
      <c r="W7" s="91"/>
      <c r="X7" s="91"/>
      <c r="Y7" s="2"/>
      <c r="Z7" s="2"/>
    </row>
    <row r="8" spans="1:26" ht="409.6" hidden="1" customHeight="1" x14ac:dyDescent="0.2">
      <c r="A8" s="2"/>
      <c r="B8" s="2"/>
      <c r="C8" s="2"/>
      <c r="D8" s="2"/>
      <c r="E8" s="51"/>
      <c r="F8" s="51"/>
      <c r="G8" s="51"/>
      <c r="H8" s="51"/>
      <c r="I8" s="2"/>
      <c r="J8" s="2"/>
      <c r="K8" s="51"/>
      <c r="L8" s="51"/>
      <c r="M8" s="51"/>
      <c r="N8" s="51"/>
      <c r="O8" s="51"/>
      <c r="P8" s="51"/>
      <c r="Q8" s="51"/>
      <c r="R8" s="51"/>
      <c r="S8" s="92"/>
      <c r="T8" s="92"/>
      <c r="U8" s="92"/>
      <c r="V8" s="92"/>
      <c r="W8" s="92"/>
      <c r="X8" s="92"/>
      <c r="Y8" s="51"/>
      <c r="Z8" s="51"/>
    </row>
    <row r="9" spans="1:2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1"/>
      <c r="T9" s="91"/>
      <c r="U9" s="91"/>
      <c r="V9" s="91"/>
      <c r="W9" s="91"/>
      <c r="X9" s="91"/>
      <c r="Y9" s="2"/>
      <c r="Z9" s="2"/>
    </row>
    <row r="10" spans="1:26" ht="12.75" customHeight="1" x14ac:dyDescent="0.2">
      <c r="A10" s="2"/>
      <c r="B10" s="260" t="s">
        <v>59</v>
      </c>
      <c r="C10" s="48"/>
      <c r="D10" s="50"/>
      <c r="E10" s="251" t="s">
        <v>58</v>
      </c>
      <c r="F10" s="224" t="s">
        <v>58</v>
      </c>
      <c r="G10" s="2"/>
      <c r="H10" s="262" t="s">
        <v>57</v>
      </c>
      <c r="I10" s="263" t="s">
        <v>56</v>
      </c>
      <c r="J10" s="48"/>
      <c r="K10" s="264" t="s">
        <v>50</v>
      </c>
      <c r="L10" s="224" t="s">
        <v>55</v>
      </c>
      <c r="M10" s="224"/>
      <c r="N10" s="224"/>
      <c r="O10" s="264" t="s">
        <v>54</v>
      </c>
      <c r="P10" s="224"/>
      <c r="Q10" s="224"/>
      <c r="R10" s="63"/>
      <c r="S10" s="249"/>
      <c r="T10" s="249"/>
      <c r="U10" s="249"/>
      <c r="V10" s="152"/>
      <c r="W10" s="152"/>
      <c r="X10" s="152"/>
      <c r="Y10" s="2"/>
      <c r="Z10" s="2"/>
    </row>
    <row r="11" spans="1:26" ht="17.25" customHeight="1" x14ac:dyDescent="0.2">
      <c r="A11" s="2"/>
      <c r="B11" s="260"/>
      <c r="C11" s="48"/>
      <c r="D11" s="50"/>
      <c r="E11" s="251"/>
      <c r="F11" s="224"/>
      <c r="G11" s="49"/>
      <c r="H11" s="262"/>
      <c r="I11" s="263"/>
      <c r="J11" s="48"/>
      <c r="K11" s="264"/>
      <c r="L11" s="224"/>
      <c r="M11" s="224"/>
      <c r="N11" s="224"/>
      <c r="O11" s="264"/>
      <c r="P11" s="224"/>
      <c r="Q11" s="224"/>
      <c r="R11" s="66"/>
      <c r="S11" s="250" t="s">
        <v>153</v>
      </c>
      <c r="T11" s="253" t="s">
        <v>154</v>
      </c>
      <c r="U11" s="86" t="s">
        <v>53</v>
      </c>
      <c r="V11" s="86" t="s">
        <v>53</v>
      </c>
      <c r="W11" s="86" t="s">
        <v>53</v>
      </c>
      <c r="X11" s="86" t="s">
        <v>53</v>
      </c>
      <c r="Y11" s="2"/>
      <c r="Z11" s="2"/>
    </row>
    <row r="12" spans="1:26" ht="16.5" customHeight="1" x14ac:dyDescent="0.2">
      <c r="A12" s="2"/>
      <c r="B12" s="260"/>
      <c r="C12" s="48"/>
      <c r="D12" s="50"/>
      <c r="E12" s="251"/>
      <c r="F12" s="224"/>
      <c r="G12" s="49"/>
      <c r="H12" s="262"/>
      <c r="I12" s="263"/>
      <c r="J12" s="48"/>
      <c r="K12" s="264"/>
      <c r="L12" s="224"/>
      <c r="M12" s="224"/>
      <c r="N12" s="224"/>
      <c r="O12" s="252" t="s">
        <v>46</v>
      </c>
      <c r="P12" s="254" t="s">
        <v>52</v>
      </c>
      <c r="Q12" s="256" t="s">
        <v>51</v>
      </c>
      <c r="R12" s="47"/>
      <c r="S12" s="251"/>
      <c r="T12" s="257"/>
      <c r="U12" s="224" t="s">
        <v>156</v>
      </c>
      <c r="V12" s="224">
        <v>2020</v>
      </c>
      <c r="W12" s="224">
        <v>2021</v>
      </c>
      <c r="X12" s="224">
        <v>2022</v>
      </c>
      <c r="Y12" s="2"/>
      <c r="Z12" s="2"/>
    </row>
    <row r="13" spans="1:26" ht="54.75" customHeight="1" x14ac:dyDescent="0.2">
      <c r="A13" s="2"/>
      <c r="B13" s="260"/>
      <c r="C13" s="60"/>
      <c r="D13" s="62"/>
      <c r="E13" s="261"/>
      <c r="F13" s="224"/>
      <c r="G13" s="63" t="s">
        <v>50</v>
      </c>
      <c r="H13" s="262"/>
      <c r="I13" s="263"/>
      <c r="J13" s="61"/>
      <c r="K13" s="265"/>
      <c r="L13" s="45" t="s">
        <v>49</v>
      </c>
      <c r="M13" s="45" t="s">
        <v>48</v>
      </c>
      <c r="N13" s="44" t="s">
        <v>47</v>
      </c>
      <c r="O13" s="253" t="s">
        <v>46</v>
      </c>
      <c r="P13" s="255"/>
      <c r="Q13" s="253"/>
      <c r="R13" s="61" t="s">
        <v>45</v>
      </c>
      <c r="S13" s="251"/>
      <c r="T13" s="256"/>
      <c r="U13" s="224"/>
      <c r="V13" s="224"/>
      <c r="W13" s="224"/>
      <c r="X13" s="224"/>
      <c r="Y13" s="2"/>
      <c r="Z13" s="2"/>
    </row>
    <row r="14" spans="1:26" ht="12.75" customHeight="1" x14ac:dyDescent="0.2">
      <c r="A14" s="2"/>
      <c r="B14" s="64"/>
      <c r="C14" s="62"/>
      <c r="D14" s="62"/>
      <c r="E14" s="58">
        <v>1</v>
      </c>
      <c r="F14" s="64">
        <v>1</v>
      </c>
      <c r="G14" s="61"/>
      <c r="H14" s="46"/>
      <c r="I14" s="64"/>
      <c r="J14" s="61"/>
      <c r="K14" s="61">
        <v>2</v>
      </c>
      <c r="L14" s="65">
        <v>3</v>
      </c>
      <c r="M14" s="65">
        <v>4</v>
      </c>
      <c r="N14" s="59">
        <v>5</v>
      </c>
      <c r="O14" s="65">
        <v>6</v>
      </c>
      <c r="P14" s="63">
        <v>7</v>
      </c>
      <c r="Q14" s="65">
        <v>8</v>
      </c>
      <c r="R14" s="61"/>
      <c r="S14" s="45">
        <v>11</v>
      </c>
      <c r="T14" s="45"/>
      <c r="U14" s="85">
        <v>13</v>
      </c>
      <c r="V14" s="153">
        <v>13</v>
      </c>
      <c r="W14" s="153">
        <v>13</v>
      </c>
      <c r="X14" s="153">
        <v>13</v>
      </c>
      <c r="Y14" s="2"/>
      <c r="Z14" s="2"/>
    </row>
    <row r="15" spans="1:26" ht="12.75" customHeight="1" thickBot="1" x14ac:dyDescent="0.25">
      <c r="A15" s="2"/>
      <c r="B15" s="65"/>
      <c r="C15" s="65"/>
      <c r="D15" s="65"/>
      <c r="E15" s="44"/>
      <c r="F15" s="43" t="s">
        <v>44</v>
      </c>
      <c r="G15" s="42"/>
      <c r="H15" s="38"/>
      <c r="I15" s="59"/>
      <c r="J15" s="59"/>
      <c r="K15" s="39"/>
      <c r="L15" s="39"/>
      <c r="M15" s="39"/>
      <c r="N15" s="41"/>
      <c r="O15" s="39"/>
      <c r="P15" s="40"/>
      <c r="Q15" s="39"/>
      <c r="R15" s="38"/>
      <c r="S15" s="37"/>
      <c r="T15" s="37"/>
      <c r="U15" s="37"/>
      <c r="V15" s="37"/>
      <c r="W15" s="37"/>
      <c r="X15" s="37"/>
      <c r="Y15" s="2"/>
      <c r="Z15" s="2"/>
    </row>
    <row r="16" spans="1:26" ht="48" customHeight="1" x14ac:dyDescent="0.25">
      <c r="A16" s="7"/>
      <c r="B16" s="242"/>
      <c r="C16" s="242"/>
      <c r="D16" s="36" t="s">
        <v>3</v>
      </c>
      <c r="E16" s="35"/>
      <c r="F16" s="34" t="s">
        <v>91</v>
      </c>
      <c r="G16" s="33" t="s">
        <v>2</v>
      </c>
      <c r="H16" s="57" t="s">
        <v>1</v>
      </c>
      <c r="I16" s="243"/>
      <c r="J16" s="244"/>
      <c r="K16" s="141" t="s">
        <v>90</v>
      </c>
      <c r="L16" s="245"/>
      <c r="M16" s="245"/>
      <c r="N16" s="245"/>
      <c r="O16" s="245"/>
      <c r="P16" s="245"/>
      <c r="Q16" s="245"/>
      <c r="R16" s="246"/>
      <c r="S16" s="212">
        <f>S17+S132+S160+S165+S175+S185</f>
        <v>18841.700000000004</v>
      </c>
      <c r="T16" s="212">
        <f t="shared" ref="T16:X16" si="0">T17+T132+T160+T165+T175+T185</f>
        <v>18643.400000000001</v>
      </c>
      <c r="U16" s="212">
        <f t="shared" si="0"/>
        <v>19237.2</v>
      </c>
      <c r="V16" s="212">
        <f t="shared" si="0"/>
        <v>20229.400000000001</v>
      </c>
      <c r="W16" s="212">
        <f t="shared" si="0"/>
        <v>18651.999999999996</v>
      </c>
      <c r="X16" s="212">
        <f t="shared" si="0"/>
        <v>18705.100000000002</v>
      </c>
      <c r="Y16" s="8"/>
      <c r="Z16" s="2"/>
    </row>
    <row r="17" spans="1:26" ht="57" customHeight="1" x14ac:dyDescent="0.2">
      <c r="A17" s="7"/>
      <c r="B17" s="225">
        <v>20100000</v>
      </c>
      <c r="C17" s="225"/>
      <c r="D17" s="30" t="s">
        <v>15</v>
      </c>
      <c r="E17" s="29"/>
      <c r="F17" s="32" t="s">
        <v>92</v>
      </c>
      <c r="G17" s="27" t="s">
        <v>14</v>
      </c>
      <c r="H17" s="26" t="s">
        <v>1</v>
      </c>
      <c r="I17" s="226"/>
      <c r="J17" s="227"/>
      <c r="K17" s="117" t="s">
        <v>93</v>
      </c>
      <c r="L17" s="247"/>
      <c r="M17" s="247"/>
      <c r="N17" s="247"/>
      <c r="O17" s="247"/>
      <c r="P17" s="247"/>
      <c r="Q17" s="247"/>
      <c r="R17" s="248"/>
      <c r="S17" s="213">
        <f>S20+S23+S35+S40+S47+S49+S53+S58+S82+S84+S90+S97+S99+S102+S107+S109+S111+S119+S122+S124+S126+S128+S130</f>
        <v>9996.3000000000011</v>
      </c>
      <c r="T17" s="213">
        <f>T20+T23+T35+T40+T47+T49+T53+T58+T82+T84+T90+T97+T99+T102+T107+T109+T111+T119+T122+T124+T126+T128+T130</f>
        <v>9879.8000000000011</v>
      </c>
      <c r="U17" s="213">
        <f t="shared" ref="U17:X17" si="1">U20+U23+U35+U40+U47+U49+U53+U58+U82+U84+U90+U97+U99+U102+U107+U109+U111+U119+U122+U124+U126+U128+U130</f>
        <v>9671.1</v>
      </c>
      <c r="V17" s="213">
        <f t="shared" si="1"/>
        <v>10416.500000000002</v>
      </c>
      <c r="W17" s="213">
        <f t="shared" si="1"/>
        <v>9318.1999999999971</v>
      </c>
      <c r="X17" s="213">
        <f t="shared" si="1"/>
        <v>9366.2999999999993</v>
      </c>
      <c r="Y17" s="8"/>
      <c r="Z17" s="2"/>
    </row>
    <row r="18" spans="1:26" ht="57" customHeight="1" x14ac:dyDescent="0.2">
      <c r="A18" s="7"/>
      <c r="B18" s="205"/>
      <c r="C18" s="205"/>
      <c r="D18" s="30"/>
      <c r="E18" s="29"/>
      <c r="F18" s="203" t="s">
        <v>94</v>
      </c>
      <c r="G18" s="27"/>
      <c r="H18" s="26"/>
      <c r="I18" s="206"/>
      <c r="J18" s="207"/>
      <c r="K18" s="211"/>
      <c r="L18" s="208"/>
      <c r="M18" s="208"/>
      <c r="N18" s="208"/>
      <c r="O18" s="208"/>
      <c r="P18" s="208"/>
      <c r="Q18" s="208"/>
      <c r="R18" s="209"/>
      <c r="S18" s="213"/>
      <c r="T18" s="213"/>
      <c r="U18" s="31"/>
      <c r="V18" s="31"/>
      <c r="W18" s="31"/>
      <c r="X18" s="31"/>
      <c r="Y18" s="8"/>
      <c r="Z18" s="2"/>
    </row>
    <row r="19" spans="1:26" ht="57" customHeight="1" x14ac:dyDescent="0.2">
      <c r="A19" s="7"/>
      <c r="B19" s="205"/>
      <c r="C19" s="205"/>
      <c r="D19" s="30"/>
      <c r="E19" s="29"/>
      <c r="F19" s="210"/>
      <c r="G19" s="27"/>
      <c r="H19" s="26"/>
      <c r="I19" s="206"/>
      <c r="J19" s="207"/>
      <c r="K19" s="211"/>
      <c r="L19" s="208"/>
      <c r="M19" s="208"/>
      <c r="N19" s="208"/>
      <c r="O19" s="208"/>
      <c r="P19" s="208"/>
      <c r="Q19" s="208"/>
      <c r="R19" s="209"/>
      <c r="S19" s="213"/>
      <c r="T19" s="213"/>
      <c r="U19" s="31"/>
      <c r="V19" s="31"/>
      <c r="W19" s="31"/>
      <c r="X19" s="31"/>
      <c r="Y19" s="8"/>
      <c r="Z19" s="2"/>
    </row>
    <row r="20" spans="1:26" ht="33" customHeight="1" x14ac:dyDescent="0.2">
      <c r="A20" s="7"/>
      <c r="B20" s="230">
        <v>20103000</v>
      </c>
      <c r="C20" s="230"/>
      <c r="D20" s="30" t="s">
        <v>15</v>
      </c>
      <c r="E20" s="29"/>
      <c r="F20" s="203" t="s">
        <v>94</v>
      </c>
      <c r="G20" s="27" t="s">
        <v>42</v>
      </c>
      <c r="H20" s="26" t="s">
        <v>1</v>
      </c>
      <c r="I20" s="231"/>
      <c r="J20" s="232"/>
      <c r="K20" s="142" t="s">
        <v>62</v>
      </c>
      <c r="L20" s="233"/>
      <c r="M20" s="233"/>
      <c r="N20" s="233"/>
      <c r="O20" s="233"/>
      <c r="P20" s="233"/>
      <c r="Q20" s="233"/>
      <c r="R20" s="234"/>
      <c r="S20" s="105">
        <f t="shared" ref="S20:X20" si="2">S21+S22</f>
        <v>23</v>
      </c>
      <c r="T20" s="105">
        <f t="shared" si="2"/>
        <v>21.5</v>
      </c>
      <c r="U20" s="105">
        <f t="shared" si="2"/>
        <v>252.3</v>
      </c>
      <c r="V20" s="105">
        <f t="shared" si="2"/>
        <v>72</v>
      </c>
      <c r="W20" s="105">
        <f t="shared" si="2"/>
        <v>0</v>
      </c>
      <c r="X20" s="105">
        <f t="shared" si="2"/>
        <v>0</v>
      </c>
      <c r="Y20" s="8"/>
      <c r="Z20" s="2"/>
    </row>
    <row r="21" spans="1:26" ht="21.75" customHeight="1" x14ac:dyDescent="0.25">
      <c r="A21" s="7"/>
      <c r="B21" s="24"/>
      <c r="C21" s="55">
        <v>20100000</v>
      </c>
      <c r="D21" s="55" t="s">
        <v>15</v>
      </c>
      <c r="E21" s="23">
        <v>20103000</v>
      </c>
      <c r="F21" s="22"/>
      <c r="G21" s="20" t="s">
        <v>42</v>
      </c>
      <c r="H21" s="21"/>
      <c r="I21" s="56">
        <v>2</v>
      </c>
      <c r="J21" s="56">
        <v>0</v>
      </c>
      <c r="K21" s="20"/>
      <c r="L21" s="101" t="s">
        <v>4</v>
      </c>
      <c r="M21" s="84"/>
      <c r="N21" s="84"/>
      <c r="O21" s="78">
        <v>113</v>
      </c>
      <c r="P21" s="79">
        <v>900000</v>
      </c>
      <c r="Q21" s="80">
        <v>240</v>
      </c>
      <c r="R21" s="84">
        <v>0</v>
      </c>
      <c r="S21" s="87">
        <v>8</v>
      </c>
      <c r="T21" s="87">
        <v>8</v>
      </c>
      <c r="U21" s="87">
        <v>40.5</v>
      </c>
      <c r="V21" s="87">
        <v>42</v>
      </c>
      <c r="W21" s="87">
        <v>0</v>
      </c>
      <c r="X21" s="87">
        <v>0</v>
      </c>
      <c r="Y21" s="8"/>
      <c r="Z21" s="2"/>
    </row>
    <row r="22" spans="1:26" ht="21.75" customHeight="1" x14ac:dyDescent="0.25">
      <c r="A22" s="7"/>
      <c r="B22" s="24"/>
      <c r="C22" s="72"/>
      <c r="D22" s="72"/>
      <c r="E22" s="23"/>
      <c r="F22" s="22"/>
      <c r="G22" s="20"/>
      <c r="H22" s="21"/>
      <c r="I22" s="73"/>
      <c r="J22" s="73"/>
      <c r="K22" s="20"/>
      <c r="L22" s="101"/>
      <c r="M22" s="84"/>
      <c r="N22" s="84"/>
      <c r="O22" s="78">
        <v>412</v>
      </c>
      <c r="P22" s="79"/>
      <c r="Q22" s="80">
        <v>240</v>
      </c>
      <c r="R22" s="84"/>
      <c r="S22" s="87">
        <v>15</v>
      </c>
      <c r="T22" s="87">
        <v>13.5</v>
      </c>
      <c r="U22" s="87">
        <v>211.8</v>
      </c>
      <c r="V22" s="87">
        <v>30</v>
      </c>
      <c r="W22" s="87">
        <v>0</v>
      </c>
      <c r="X22" s="87">
        <v>0</v>
      </c>
      <c r="Y22" s="8"/>
      <c r="Z22" s="2"/>
    </row>
    <row r="23" spans="1:26" ht="46.5" customHeight="1" x14ac:dyDescent="0.2">
      <c r="A23" s="7"/>
      <c r="B23" s="230">
        <v>20104000</v>
      </c>
      <c r="C23" s="230"/>
      <c r="D23" s="30" t="s">
        <v>15</v>
      </c>
      <c r="E23" s="29"/>
      <c r="F23" s="204" t="s">
        <v>143</v>
      </c>
      <c r="G23" s="27" t="s">
        <v>41</v>
      </c>
      <c r="H23" s="26" t="s">
        <v>1</v>
      </c>
      <c r="I23" s="231"/>
      <c r="J23" s="232"/>
      <c r="K23" s="142" t="s">
        <v>63</v>
      </c>
      <c r="L23" s="233"/>
      <c r="M23" s="233"/>
      <c r="N23" s="233"/>
      <c r="O23" s="233"/>
      <c r="P23" s="233"/>
      <c r="Q23" s="233"/>
      <c r="R23" s="234"/>
      <c r="S23" s="105">
        <f>S27+S29+S34+S28+S31</f>
        <v>1312.9</v>
      </c>
      <c r="T23" s="105">
        <f t="shared" ref="T23:X23" si="3">T27+T29+T34+T28+T31</f>
        <v>1312.6</v>
      </c>
      <c r="U23" s="105">
        <f t="shared" si="3"/>
        <v>316.7</v>
      </c>
      <c r="V23" s="105">
        <f t="shared" si="3"/>
        <v>328.7</v>
      </c>
      <c r="W23" s="105">
        <f t="shared" si="3"/>
        <v>341.8</v>
      </c>
      <c r="X23" s="105">
        <f t="shared" si="3"/>
        <v>355.5</v>
      </c>
      <c r="Y23" s="8"/>
      <c r="Z23" s="2"/>
    </row>
    <row r="24" spans="1:26" ht="21.75" hidden="1" customHeight="1" x14ac:dyDescent="0.25">
      <c r="A24" s="7"/>
      <c r="B24" s="24"/>
      <c r="C24" s="55"/>
      <c r="D24" s="55"/>
      <c r="E24" s="23"/>
      <c r="F24" s="22"/>
      <c r="G24" s="20"/>
      <c r="H24" s="21"/>
      <c r="I24" s="56"/>
      <c r="J24" s="56"/>
      <c r="K24" s="20">
        <v>310</v>
      </c>
      <c r="L24" s="101"/>
      <c r="M24" s="84"/>
      <c r="N24" s="84"/>
      <c r="O24" s="78">
        <v>502</v>
      </c>
      <c r="P24" s="79">
        <v>5226413</v>
      </c>
      <c r="Q24" s="80">
        <v>400</v>
      </c>
      <c r="R24" s="84"/>
      <c r="S24" s="87"/>
      <c r="T24" s="87"/>
      <c r="U24" s="87"/>
      <c r="V24" s="87"/>
      <c r="W24" s="87"/>
      <c r="X24" s="87"/>
      <c r="Y24" s="8"/>
      <c r="Z24" s="2"/>
    </row>
    <row r="25" spans="1:26" ht="21.75" hidden="1" customHeight="1" x14ac:dyDescent="0.25">
      <c r="A25" s="7"/>
      <c r="B25" s="24"/>
      <c r="C25" s="55"/>
      <c r="D25" s="55"/>
      <c r="E25" s="23"/>
      <c r="F25" s="22"/>
      <c r="G25" s="20"/>
      <c r="H25" s="21"/>
      <c r="I25" s="56"/>
      <c r="J25" s="56"/>
      <c r="K25" s="20">
        <v>0</v>
      </c>
      <c r="L25" s="101"/>
      <c r="M25" s="84"/>
      <c r="N25" s="84"/>
      <c r="O25" s="78">
        <v>502</v>
      </c>
      <c r="P25" s="79">
        <v>5226413</v>
      </c>
      <c r="Q25" s="80">
        <v>400</v>
      </c>
      <c r="R25" s="84"/>
      <c r="S25" s="87"/>
      <c r="T25" s="87"/>
      <c r="U25" s="87"/>
      <c r="V25" s="87"/>
      <c r="W25" s="87"/>
      <c r="X25" s="87"/>
      <c r="Y25" s="8"/>
      <c r="Z25" s="2"/>
    </row>
    <row r="26" spans="1:26" ht="0.75" customHeight="1" x14ac:dyDescent="0.25">
      <c r="A26" s="7"/>
      <c r="B26" s="24"/>
      <c r="C26" s="55"/>
      <c r="D26" s="55"/>
      <c r="E26" s="23"/>
      <c r="F26" s="22"/>
      <c r="G26" s="20"/>
      <c r="H26" s="21"/>
      <c r="I26" s="56"/>
      <c r="J26" s="56"/>
      <c r="K26" s="20">
        <v>310</v>
      </c>
      <c r="L26" s="101"/>
      <c r="M26" s="84"/>
      <c r="N26" s="84"/>
      <c r="O26" s="78">
        <v>502</v>
      </c>
      <c r="P26" s="79">
        <v>5221000</v>
      </c>
      <c r="Q26" s="80">
        <v>400</v>
      </c>
      <c r="R26" s="84"/>
      <c r="S26" s="87">
        <v>5469.6</v>
      </c>
      <c r="T26" s="87"/>
      <c r="U26" s="87"/>
      <c r="V26" s="87"/>
      <c r="W26" s="87"/>
      <c r="X26" s="87"/>
      <c r="Y26" s="8"/>
      <c r="Z26" s="2"/>
    </row>
    <row r="27" spans="1:26" ht="31.5" customHeight="1" x14ac:dyDescent="0.25">
      <c r="A27" s="7"/>
      <c r="B27" s="24"/>
      <c r="C27" s="72"/>
      <c r="D27" s="72"/>
      <c r="E27" s="23"/>
      <c r="F27" s="22"/>
      <c r="G27" s="20"/>
      <c r="H27" s="21"/>
      <c r="I27" s="73"/>
      <c r="J27" s="73"/>
      <c r="K27" s="20" t="s">
        <v>138</v>
      </c>
      <c r="L27" s="101"/>
      <c r="M27" s="84"/>
      <c r="N27" s="84"/>
      <c r="O27" s="78">
        <v>502</v>
      </c>
      <c r="P27" s="79"/>
      <c r="Q27" s="80">
        <v>240</v>
      </c>
      <c r="R27" s="84"/>
      <c r="S27" s="87">
        <v>1312.9</v>
      </c>
      <c r="T27" s="87">
        <v>1312.6</v>
      </c>
      <c r="U27" s="87">
        <v>316.7</v>
      </c>
      <c r="V27" s="87">
        <v>328.7</v>
      </c>
      <c r="W27" s="87">
        <v>341.8</v>
      </c>
      <c r="X27" s="87">
        <v>355.5</v>
      </c>
      <c r="Y27" s="8"/>
      <c r="Z27" s="2"/>
    </row>
    <row r="28" spans="1:26" ht="25.5" customHeight="1" x14ac:dyDescent="0.25">
      <c r="A28" s="7"/>
      <c r="B28" s="24"/>
      <c r="C28" s="55">
        <v>20100000</v>
      </c>
      <c r="D28" s="55" t="s">
        <v>15</v>
      </c>
      <c r="E28" s="23">
        <v>20104000</v>
      </c>
      <c r="F28" s="22"/>
      <c r="G28" s="20" t="s">
        <v>41</v>
      </c>
      <c r="H28" s="21"/>
      <c r="I28" s="56">
        <v>2</v>
      </c>
      <c r="J28" s="56">
        <v>0</v>
      </c>
      <c r="K28" s="186" t="s">
        <v>134</v>
      </c>
      <c r="L28" s="101" t="s">
        <v>4</v>
      </c>
      <c r="M28" s="84"/>
      <c r="N28" s="84"/>
      <c r="O28" s="78">
        <v>502</v>
      </c>
      <c r="P28" s="79">
        <v>5204200</v>
      </c>
      <c r="Q28" s="80">
        <v>200</v>
      </c>
      <c r="R28" s="84">
        <v>0</v>
      </c>
      <c r="S28" s="87">
        <v>0</v>
      </c>
      <c r="T28" s="87">
        <v>0</v>
      </c>
      <c r="U28" s="87"/>
      <c r="V28" s="87"/>
      <c r="W28" s="87"/>
      <c r="X28" s="87"/>
      <c r="Y28" s="8"/>
      <c r="Z28" s="2"/>
    </row>
    <row r="29" spans="1:26" ht="19.5" customHeight="1" x14ac:dyDescent="0.25">
      <c r="A29" s="7"/>
      <c r="B29" s="24"/>
      <c r="C29" s="55">
        <v>20100000</v>
      </c>
      <c r="D29" s="55" t="s">
        <v>15</v>
      </c>
      <c r="E29" s="23">
        <v>20104000</v>
      </c>
      <c r="F29" s="22"/>
      <c r="G29" s="20"/>
      <c r="H29" s="21"/>
      <c r="I29" s="56"/>
      <c r="J29" s="56"/>
      <c r="K29" s="20" t="s">
        <v>136</v>
      </c>
      <c r="L29" s="101" t="s">
        <v>4</v>
      </c>
      <c r="M29" s="84"/>
      <c r="N29" s="84"/>
      <c r="O29" s="78">
        <v>502</v>
      </c>
      <c r="P29" s="79">
        <v>7950000</v>
      </c>
      <c r="Q29" s="80">
        <v>410</v>
      </c>
      <c r="R29" s="84">
        <v>0</v>
      </c>
      <c r="S29" s="87">
        <v>0</v>
      </c>
      <c r="T29" s="87">
        <v>0</v>
      </c>
      <c r="U29" s="87">
        <v>0</v>
      </c>
      <c r="V29" s="87"/>
      <c r="W29" s="87"/>
      <c r="X29" s="87"/>
      <c r="Y29" s="8"/>
      <c r="Z29" s="2"/>
    </row>
    <row r="30" spans="1:26" ht="0.75" hidden="1" customHeight="1" x14ac:dyDescent="0.25">
      <c r="A30" s="7"/>
      <c r="B30" s="24"/>
      <c r="C30" s="55">
        <v>20100000</v>
      </c>
      <c r="D30" s="55" t="s">
        <v>15</v>
      </c>
      <c r="E30" s="23">
        <v>20104000</v>
      </c>
      <c r="F30" s="22"/>
      <c r="G30" s="20"/>
      <c r="H30" s="21"/>
      <c r="I30" s="56"/>
      <c r="J30" s="56"/>
      <c r="K30" s="20"/>
      <c r="L30" s="101" t="s">
        <v>4</v>
      </c>
      <c r="M30" s="84"/>
      <c r="N30" s="84"/>
      <c r="O30" s="78">
        <v>502</v>
      </c>
      <c r="P30" s="79">
        <v>8510500</v>
      </c>
      <c r="Q30" s="80">
        <v>200</v>
      </c>
      <c r="R30" s="84">
        <v>0</v>
      </c>
      <c r="S30" s="87"/>
      <c r="T30" s="87"/>
      <c r="U30" s="87"/>
      <c r="V30" s="87"/>
      <c r="W30" s="87"/>
      <c r="X30" s="87"/>
      <c r="Y30" s="8"/>
      <c r="Z30" s="2"/>
    </row>
    <row r="31" spans="1:26" ht="21.75" customHeight="1" x14ac:dyDescent="0.25">
      <c r="A31" s="7"/>
      <c r="B31" s="24"/>
      <c r="C31" s="55">
        <v>20100000</v>
      </c>
      <c r="D31" s="55" t="s">
        <v>15</v>
      </c>
      <c r="E31" s="23">
        <v>20104000</v>
      </c>
      <c r="F31" s="22"/>
      <c r="G31" s="20"/>
      <c r="H31" s="21"/>
      <c r="I31" s="56"/>
      <c r="J31" s="56"/>
      <c r="K31" s="186" t="s">
        <v>134</v>
      </c>
      <c r="L31" s="101" t="s">
        <v>4</v>
      </c>
      <c r="M31" s="84"/>
      <c r="N31" s="84"/>
      <c r="O31" s="78">
        <v>502</v>
      </c>
      <c r="P31" s="79">
        <v>8510500</v>
      </c>
      <c r="Q31" s="80">
        <v>410</v>
      </c>
      <c r="R31" s="84">
        <v>0</v>
      </c>
      <c r="S31" s="87"/>
      <c r="T31" s="87"/>
      <c r="U31" s="87">
        <v>0</v>
      </c>
      <c r="V31" s="87"/>
      <c r="W31" s="87"/>
      <c r="X31" s="87"/>
      <c r="Y31" s="8"/>
      <c r="Z31" s="2"/>
    </row>
    <row r="32" spans="1:26" ht="5.25" hidden="1" customHeight="1" x14ac:dyDescent="0.25">
      <c r="A32" s="7"/>
      <c r="B32" s="24"/>
      <c r="C32" s="55"/>
      <c r="D32" s="55"/>
      <c r="E32" s="23"/>
      <c r="F32" s="22"/>
      <c r="G32" s="20"/>
      <c r="H32" s="21"/>
      <c r="I32" s="56"/>
      <c r="J32" s="56"/>
      <c r="K32" s="20"/>
      <c r="L32" s="101"/>
      <c r="M32" s="84"/>
      <c r="N32" s="84"/>
      <c r="O32" s="78">
        <v>502</v>
      </c>
      <c r="P32" s="79"/>
      <c r="Q32" s="80">
        <v>200</v>
      </c>
      <c r="R32" s="84"/>
      <c r="S32" s="87"/>
      <c r="T32" s="87"/>
      <c r="U32" s="87"/>
      <c r="V32" s="87"/>
      <c r="W32" s="87"/>
      <c r="X32" s="87"/>
      <c r="Y32" s="8"/>
      <c r="Z32" s="2"/>
    </row>
    <row r="33" spans="1:26" ht="21.75" hidden="1" customHeight="1" x14ac:dyDescent="0.25">
      <c r="A33" s="7"/>
      <c r="B33" s="24"/>
      <c r="C33" s="55"/>
      <c r="D33" s="55"/>
      <c r="E33" s="23"/>
      <c r="F33" s="22"/>
      <c r="G33" s="20"/>
      <c r="H33" s="21"/>
      <c r="I33" s="56"/>
      <c r="J33" s="56"/>
      <c r="K33" s="20"/>
      <c r="L33" s="101"/>
      <c r="M33" s="84"/>
      <c r="N33" s="84"/>
      <c r="O33" s="78">
        <v>503</v>
      </c>
      <c r="P33" s="79"/>
      <c r="Q33" s="80">
        <v>200</v>
      </c>
      <c r="R33" s="84"/>
      <c r="S33" s="87"/>
      <c r="T33" s="87"/>
      <c r="U33" s="87"/>
      <c r="V33" s="87"/>
      <c r="W33" s="87"/>
      <c r="X33" s="87"/>
      <c r="Y33" s="8"/>
      <c r="Z33" s="2"/>
    </row>
    <row r="34" spans="1:26" ht="33" customHeight="1" x14ac:dyDescent="0.25">
      <c r="A34" s="7"/>
      <c r="B34" s="24"/>
      <c r="C34" s="55">
        <v>20100000</v>
      </c>
      <c r="D34" s="55" t="s">
        <v>15</v>
      </c>
      <c r="E34" s="23">
        <v>20104000</v>
      </c>
      <c r="F34" s="22"/>
      <c r="G34" s="20"/>
      <c r="H34" s="21"/>
      <c r="I34" s="56"/>
      <c r="J34" s="56"/>
      <c r="K34" s="20"/>
      <c r="L34" s="101" t="s">
        <v>4</v>
      </c>
      <c r="M34" s="84"/>
      <c r="N34" s="84"/>
      <c r="O34" s="78">
        <v>502</v>
      </c>
      <c r="P34" s="79">
        <v>7950000</v>
      </c>
      <c r="Q34" s="80">
        <v>810</v>
      </c>
      <c r="R34" s="84">
        <v>0</v>
      </c>
      <c r="S34" s="87">
        <v>0</v>
      </c>
      <c r="T34" s="87">
        <v>0</v>
      </c>
      <c r="U34" s="87">
        <v>0</v>
      </c>
      <c r="V34" s="87"/>
      <c r="W34" s="87"/>
      <c r="X34" s="87"/>
      <c r="Y34" s="8"/>
      <c r="Z34" s="2"/>
    </row>
    <row r="35" spans="1:26" ht="111" customHeight="1" x14ac:dyDescent="0.2">
      <c r="A35" s="7"/>
      <c r="B35" s="230">
        <v>20105000</v>
      </c>
      <c r="C35" s="230"/>
      <c r="D35" s="30" t="s">
        <v>15</v>
      </c>
      <c r="E35" s="29"/>
      <c r="F35" s="204" t="s">
        <v>144</v>
      </c>
      <c r="G35" s="27" t="s">
        <v>40</v>
      </c>
      <c r="H35" s="26" t="s">
        <v>1</v>
      </c>
      <c r="I35" s="231"/>
      <c r="J35" s="232"/>
      <c r="K35" s="142" t="s">
        <v>64</v>
      </c>
      <c r="L35" s="233"/>
      <c r="M35" s="233"/>
      <c r="N35" s="233"/>
      <c r="O35" s="233"/>
      <c r="P35" s="233"/>
      <c r="Q35" s="233"/>
      <c r="R35" s="234"/>
      <c r="S35" s="105">
        <f t="shared" ref="S35" si="4">S36+S37</f>
        <v>1433.1</v>
      </c>
      <c r="T35" s="105">
        <f>T36+T37</f>
        <v>1393.4</v>
      </c>
      <c r="U35" s="105">
        <f>U36+U37</f>
        <v>1394.4</v>
      </c>
      <c r="V35" s="105">
        <f t="shared" ref="V35:X35" si="5">V36+V37</f>
        <v>2015.3</v>
      </c>
      <c r="W35" s="105">
        <f t="shared" si="5"/>
        <v>2226.3000000000002</v>
      </c>
      <c r="X35" s="105">
        <f t="shared" si="5"/>
        <v>2475.6999999999998</v>
      </c>
      <c r="Y35" s="8"/>
      <c r="Z35" s="2"/>
    </row>
    <row r="36" spans="1:26" ht="21.75" customHeight="1" x14ac:dyDescent="0.25">
      <c r="A36" s="7"/>
      <c r="B36" s="24"/>
      <c r="C36" s="72"/>
      <c r="D36" s="72"/>
      <c r="E36" s="23"/>
      <c r="F36" s="22"/>
      <c r="G36" s="20"/>
      <c r="H36" s="21"/>
      <c r="I36" s="73"/>
      <c r="J36" s="73"/>
      <c r="K36" s="20" t="s">
        <v>136</v>
      </c>
      <c r="L36" s="101"/>
      <c r="M36" s="84"/>
      <c r="N36" s="84"/>
      <c r="O36" s="78">
        <v>409</v>
      </c>
      <c r="P36" s="79"/>
      <c r="Q36" s="80">
        <v>240</v>
      </c>
      <c r="R36" s="84"/>
      <c r="S36" s="87">
        <v>1433.1</v>
      </c>
      <c r="T36" s="87">
        <v>1393.4</v>
      </c>
      <c r="U36" s="87">
        <v>1394.4</v>
      </c>
      <c r="V36" s="87">
        <v>2015.3</v>
      </c>
      <c r="W36" s="87">
        <v>2226.3000000000002</v>
      </c>
      <c r="X36" s="87">
        <v>2475.6999999999998</v>
      </c>
      <c r="Y36" s="8"/>
      <c r="Z36" s="2"/>
    </row>
    <row r="37" spans="1:26" ht="27" customHeight="1" x14ac:dyDescent="0.25">
      <c r="A37" s="7"/>
      <c r="B37" s="24"/>
      <c r="C37" s="55">
        <v>20100000</v>
      </c>
      <c r="D37" s="55" t="s">
        <v>15</v>
      </c>
      <c r="E37" s="23">
        <v>20105000</v>
      </c>
      <c r="F37" s="22"/>
      <c r="G37" s="20"/>
      <c r="H37" s="21"/>
      <c r="I37" s="56"/>
      <c r="J37" s="56"/>
      <c r="K37" s="186" t="s">
        <v>137</v>
      </c>
      <c r="L37" s="101" t="s">
        <v>4</v>
      </c>
      <c r="M37" s="84"/>
      <c r="N37" s="84"/>
      <c r="O37" s="78">
        <v>409</v>
      </c>
      <c r="P37" s="79">
        <v>3150201</v>
      </c>
      <c r="Q37" s="80">
        <v>240</v>
      </c>
      <c r="R37" s="84">
        <v>0</v>
      </c>
      <c r="S37" s="87">
        <v>0</v>
      </c>
      <c r="T37" s="87">
        <v>0</v>
      </c>
      <c r="U37" s="87"/>
      <c r="V37" s="87"/>
      <c r="W37" s="87"/>
      <c r="X37" s="87"/>
      <c r="Y37" s="8"/>
      <c r="Z37" s="2"/>
    </row>
    <row r="38" spans="1:26" ht="27" customHeight="1" x14ac:dyDescent="0.25">
      <c r="A38" s="7"/>
      <c r="B38" s="24"/>
      <c r="C38" s="55">
        <v>20100000</v>
      </c>
      <c r="D38" s="55" t="s">
        <v>15</v>
      </c>
      <c r="E38" s="23">
        <v>20105000</v>
      </c>
      <c r="F38" s="22">
        <v>20105000</v>
      </c>
      <c r="G38" s="20" t="s">
        <v>40</v>
      </c>
      <c r="H38" s="21"/>
      <c r="I38" s="56">
        <v>2</v>
      </c>
      <c r="J38" s="56">
        <v>0</v>
      </c>
      <c r="K38" s="20">
        <v>0</v>
      </c>
      <c r="L38" s="101" t="s">
        <v>4</v>
      </c>
      <c r="M38" s="84"/>
      <c r="N38" s="84"/>
      <c r="O38" s="78">
        <v>409</v>
      </c>
      <c r="P38" s="79">
        <v>5241500</v>
      </c>
      <c r="Q38" s="80">
        <v>410</v>
      </c>
      <c r="R38" s="84">
        <v>0</v>
      </c>
      <c r="S38" s="87"/>
      <c r="T38" s="87"/>
      <c r="U38" s="87"/>
      <c r="V38" s="87"/>
      <c r="W38" s="87"/>
      <c r="X38" s="87"/>
      <c r="Y38" s="8"/>
      <c r="Z38" s="2"/>
    </row>
    <row r="39" spans="1:26" ht="21.75" customHeight="1" x14ac:dyDescent="0.25">
      <c r="A39" s="7"/>
      <c r="B39" s="24"/>
      <c r="C39" s="55">
        <v>20100000</v>
      </c>
      <c r="D39" s="55" t="s">
        <v>15</v>
      </c>
      <c r="E39" s="23">
        <v>20105000</v>
      </c>
      <c r="F39" s="22">
        <v>20105000</v>
      </c>
      <c r="G39" s="20" t="s">
        <v>40</v>
      </c>
      <c r="H39" s="21"/>
      <c r="I39" s="56">
        <v>2</v>
      </c>
      <c r="J39" s="56">
        <v>0</v>
      </c>
      <c r="K39" s="20">
        <v>0</v>
      </c>
      <c r="L39" s="101" t="s">
        <v>4</v>
      </c>
      <c r="M39" s="84"/>
      <c r="N39" s="84"/>
      <c r="O39" s="78">
        <v>409</v>
      </c>
      <c r="P39" s="79">
        <v>7950000</v>
      </c>
      <c r="Q39" s="80">
        <v>410</v>
      </c>
      <c r="R39" s="84">
        <v>0</v>
      </c>
      <c r="S39" s="87"/>
      <c r="T39" s="87"/>
      <c r="U39" s="87"/>
      <c r="V39" s="87"/>
      <c r="W39" s="87"/>
      <c r="X39" s="87"/>
      <c r="Y39" s="8"/>
      <c r="Z39" s="2"/>
    </row>
    <row r="40" spans="1:26" ht="66.75" customHeight="1" x14ac:dyDescent="0.2">
      <c r="A40" s="7"/>
      <c r="B40" s="230">
        <v>20106000</v>
      </c>
      <c r="C40" s="230"/>
      <c r="D40" s="30" t="s">
        <v>15</v>
      </c>
      <c r="E40" s="29"/>
      <c r="F40" s="28" t="s">
        <v>95</v>
      </c>
      <c r="G40" s="27" t="s">
        <v>39</v>
      </c>
      <c r="H40" s="26" t="s">
        <v>1</v>
      </c>
      <c r="I40" s="231"/>
      <c r="J40" s="232"/>
      <c r="K40" s="112" t="s">
        <v>65</v>
      </c>
      <c r="L40" s="233"/>
      <c r="M40" s="233"/>
      <c r="N40" s="233"/>
      <c r="O40" s="233"/>
      <c r="P40" s="233"/>
      <c r="Q40" s="233"/>
      <c r="R40" s="234"/>
      <c r="S40" s="105">
        <f>S42+S43</f>
        <v>0</v>
      </c>
      <c r="T40" s="105">
        <f t="shared" ref="T40:U40" si="6">T42+T43</f>
        <v>0</v>
      </c>
      <c r="U40" s="105">
        <f t="shared" si="6"/>
        <v>0</v>
      </c>
      <c r="V40" s="105">
        <f t="shared" ref="V40:X40" si="7">V42+V43</f>
        <v>0</v>
      </c>
      <c r="W40" s="105">
        <f t="shared" si="7"/>
        <v>0</v>
      </c>
      <c r="X40" s="105">
        <f t="shared" si="7"/>
        <v>0</v>
      </c>
      <c r="Y40" s="8"/>
      <c r="Z40" s="2"/>
    </row>
    <row r="41" spans="1:26" ht="21.75" customHeight="1" x14ac:dyDescent="0.25">
      <c r="A41" s="7"/>
      <c r="B41" s="24"/>
      <c r="C41" s="55">
        <v>20100000</v>
      </c>
      <c r="D41" s="55" t="s">
        <v>15</v>
      </c>
      <c r="E41" s="23">
        <v>20106000</v>
      </c>
      <c r="F41" s="22">
        <v>20106000</v>
      </c>
      <c r="G41" s="20" t="s">
        <v>39</v>
      </c>
      <c r="H41" s="21"/>
      <c r="I41" s="56">
        <v>2</v>
      </c>
      <c r="J41" s="56">
        <v>0</v>
      </c>
      <c r="K41" s="20">
        <v>0</v>
      </c>
      <c r="L41" s="101" t="s">
        <v>4</v>
      </c>
      <c r="M41" s="84"/>
      <c r="N41" s="84"/>
      <c r="O41" s="78">
        <v>501</v>
      </c>
      <c r="P41" s="79">
        <v>5223900</v>
      </c>
      <c r="Q41" s="80">
        <v>800</v>
      </c>
      <c r="R41" s="84">
        <v>0</v>
      </c>
      <c r="S41" s="87"/>
      <c r="T41" s="87"/>
      <c r="U41" s="87"/>
      <c r="V41" s="87"/>
      <c r="W41" s="87"/>
      <c r="X41" s="87"/>
      <c r="Y41" s="8"/>
      <c r="Z41" s="2"/>
    </row>
    <row r="42" spans="1:26" ht="21.75" customHeight="1" x14ac:dyDescent="0.25">
      <c r="A42" s="7"/>
      <c r="B42" s="24"/>
      <c r="C42" s="72"/>
      <c r="D42" s="72"/>
      <c r="E42" s="23"/>
      <c r="F42" s="22"/>
      <c r="G42" s="20"/>
      <c r="H42" s="21"/>
      <c r="I42" s="73"/>
      <c r="J42" s="73"/>
      <c r="K42" s="20"/>
      <c r="L42" s="101"/>
      <c r="M42" s="84"/>
      <c r="N42" s="84"/>
      <c r="O42" s="78">
        <v>501</v>
      </c>
      <c r="P42" s="79"/>
      <c r="Q42" s="80">
        <v>240</v>
      </c>
      <c r="R42" s="84"/>
      <c r="S42" s="87">
        <v>0</v>
      </c>
      <c r="T42" s="87">
        <v>0</v>
      </c>
      <c r="U42" s="87">
        <v>0</v>
      </c>
      <c r="V42" s="87"/>
      <c r="W42" s="87"/>
      <c r="X42" s="87"/>
      <c r="Y42" s="8"/>
      <c r="Z42" s="2"/>
    </row>
    <row r="43" spans="1:26" ht="21.75" customHeight="1" x14ac:dyDescent="0.25">
      <c r="A43" s="7"/>
      <c r="B43" s="24"/>
      <c r="C43" s="55">
        <v>20100000</v>
      </c>
      <c r="D43" s="55" t="s">
        <v>15</v>
      </c>
      <c r="E43" s="23">
        <v>20106000</v>
      </c>
      <c r="F43" s="22"/>
      <c r="G43" s="20"/>
      <c r="H43" s="21"/>
      <c r="I43" s="56"/>
      <c r="J43" s="56"/>
      <c r="K43" s="20"/>
      <c r="L43" s="101" t="s">
        <v>4</v>
      </c>
      <c r="M43" s="84"/>
      <c r="N43" s="84"/>
      <c r="O43" s="78">
        <v>501</v>
      </c>
      <c r="P43" s="79">
        <v>980000</v>
      </c>
      <c r="Q43" s="80">
        <v>410</v>
      </c>
      <c r="R43" s="84">
        <v>0</v>
      </c>
      <c r="S43" s="87"/>
      <c r="T43" s="87"/>
      <c r="U43" s="87"/>
      <c r="V43" s="87"/>
      <c r="W43" s="87"/>
      <c r="X43" s="87"/>
      <c r="Y43" s="8"/>
      <c r="Z43" s="2"/>
    </row>
    <row r="44" spans="1:26" ht="30.75" customHeight="1" x14ac:dyDescent="0.2">
      <c r="A44" s="7"/>
      <c r="B44" s="230">
        <v>20107000</v>
      </c>
      <c r="C44" s="230"/>
      <c r="D44" s="30" t="s">
        <v>15</v>
      </c>
      <c r="E44" s="29"/>
      <c r="F44" s="28" t="s">
        <v>97</v>
      </c>
      <c r="G44" s="27" t="s">
        <v>36</v>
      </c>
      <c r="H44" s="26" t="s">
        <v>1</v>
      </c>
      <c r="I44" s="231"/>
      <c r="J44" s="232"/>
      <c r="K44" s="112" t="s">
        <v>66</v>
      </c>
      <c r="L44" s="233"/>
      <c r="M44" s="233"/>
      <c r="N44" s="233"/>
      <c r="O44" s="233"/>
      <c r="P44" s="233"/>
      <c r="Q44" s="233"/>
      <c r="R44" s="234"/>
      <c r="S44" s="105">
        <f t="shared" ref="S44" si="8">S46</f>
        <v>0</v>
      </c>
      <c r="T44" s="105">
        <f>T46</f>
        <v>0</v>
      </c>
      <c r="U44" s="105">
        <f>U46</f>
        <v>0</v>
      </c>
      <c r="V44" s="105">
        <f>V46</f>
        <v>0</v>
      </c>
      <c r="W44" s="105">
        <f>W46</f>
        <v>0</v>
      </c>
      <c r="X44" s="105">
        <f>X46</f>
        <v>0</v>
      </c>
      <c r="Y44" s="8"/>
      <c r="Z44" s="2"/>
    </row>
    <row r="45" spans="1:26" ht="21.75" customHeight="1" x14ac:dyDescent="0.25">
      <c r="A45" s="7"/>
      <c r="B45" s="24"/>
      <c r="C45" s="55">
        <v>20100000</v>
      </c>
      <c r="D45" s="55" t="s">
        <v>15</v>
      </c>
      <c r="E45" s="23">
        <v>20107000</v>
      </c>
      <c r="F45" s="22"/>
      <c r="G45" s="20"/>
      <c r="H45" s="21"/>
      <c r="I45" s="56"/>
      <c r="J45" s="56"/>
      <c r="K45" s="20"/>
      <c r="L45" s="101" t="s">
        <v>38</v>
      </c>
      <c r="M45" s="84"/>
      <c r="N45" s="101" t="s">
        <v>37</v>
      </c>
      <c r="O45" s="78"/>
      <c r="P45" s="79"/>
      <c r="Q45" s="80"/>
      <c r="R45" s="84"/>
      <c r="S45" s="87" t="s">
        <v>1</v>
      </c>
      <c r="T45" s="87"/>
      <c r="U45" s="87" t="s">
        <v>1</v>
      </c>
      <c r="V45" s="87" t="s">
        <v>1</v>
      </c>
      <c r="W45" s="87" t="s">
        <v>1</v>
      </c>
      <c r="X45" s="87" t="s">
        <v>1</v>
      </c>
      <c r="Y45" s="8"/>
      <c r="Z45" s="2"/>
    </row>
    <row r="46" spans="1:26" ht="21.75" customHeight="1" x14ac:dyDescent="0.25">
      <c r="A46" s="7"/>
      <c r="B46" s="24"/>
      <c r="C46" s="55">
        <v>20100000</v>
      </c>
      <c r="D46" s="55" t="s">
        <v>15</v>
      </c>
      <c r="E46" s="23">
        <v>20107000</v>
      </c>
      <c r="F46" s="22"/>
      <c r="G46" s="20"/>
      <c r="H46" s="21"/>
      <c r="I46" s="56"/>
      <c r="J46" s="56"/>
      <c r="K46" s="20"/>
      <c r="L46" s="101" t="s">
        <v>4</v>
      </c>
      <c r="M46" s="84"/>
      <c r="N46" s="84"/>
      <c r="O46" s="78">
        <v>408</v>
      </c>
      <c r="P46" s="79">
        <v>7950000</v>
      </c>
      <c r="Q46" s="80">
        <v>800</v>
      </c>
      <c r="R46" s="84">
        <v>0</v>
      </c>
      <c r="S46" s="87"/>
      <c r="T46" s="87"/>
      <c r="U46" s="87"/>
      <c r="V46" s="87"/>
      <c r="W46" s="87"/>
      <c r="X46" s="87"/>
      <c r="Y46" s="8"/>
      <c r="Z46" s="2"/>
    </row>
    <row r="47" spans="1:26" ht="33.75" customHeight="1" x14ac:dyDescent="0.2">
      <c r="A47" s="7"/>
      <c r="B47" s="230">
        <v>20107100</v>
      </c>
      <c r="C47" s="230"/>
      <c r="D47" s="30" t="s">
        <v>15</v>
      </c>
      <c r="E47" s="29"/>
      <c r="F47" s="28" t="s">
        <v>96</v>
      </c>
      <c r="G47" s="27" t="s">
        <v>35</v>
      </c>
      <c r="H47" s="26" t="s">
        <v>1</v>
      </c>
      <c r="I47" s="231"/>
      <c r="J47" s="232"/>
      <c r="K47" s="122" t="s">
        <v>67</v>
      </c>
      <c r="L47" s="233"/>
      <c r="M47" s="233"/>
      <c r="N47" s="233"/>
      <c r="O47" s="233"/>
      <c r="P47" s="233"/>
      <c r="Q47" s="233"/>
      <c r="R47" s="234"/>
      <c r="S47" s="105">
        <f t="shared" ref="S47:X47" si="9">S48</f>
        <v>0</v>
      </c>
      <c r="T47" s="105">
        <f>T48</f>
        <v>0</v>
      </c>
      <c r="U47" s="105">
        <f t="shared" si="9"/>
        <v>0</v>
      </c>
      <c r="V47" s="105">
        <f t="shared" si="9"/>
        <v>0</v>
      </c>
      <c r="W47" s="105">
        <f t="shared" si="9"/>
        <v>0</v>
      </c>
      <c r="X47" s="105">
        <f t="shared" si="9"/>
        <v>0</v>
      </c>
      <c r="Y47" s="8"/>
      <c r="Z47" s="2"/>
    </row>
    <row r="48" spans="1:26" ht="21.75" customHeight="1" x14ac:dyDescent="0.25">
      <c r="A48" s="7"/>
      <c r="B48" s="69"/>
      <c r="C48" s="30"/>
      <c r="D48" s="30"/>
      <c r="E48" s="29"/>
      <c r="F48" s="22"/>
      <c r="G48" s="27"/>
      <c r="H48" s="26"/>
      <c r="I48" s="74"/>
      <c r="J48" s="70"/>
      <c r="K48" s="71"/>
      <c r="L48" s="106"/>
      <c r="M48" s="107"/>
      <c r="N48" s="107"/>
      <c r="O48" s="78">
        <v>314</v>
      </c>
      <c r="P48" s="108"/>
      <c r="Q48" s="109">
        <v>240</v>
      </c>
      <c r="R48" s="110"/>
      <c r="S48" s="103"/>
      <c r="T48" s="103"/>
      <c r="U48" s="103">
        <v>0</v>
      </c>
      <c r="V48" s="103"/>
      <c r="W48" s="103"/>
      <c r="X48" s="103"/>
      <c r="Y48" s="8"/>
      <c r="Z48" s="2"/>
    </row>
    <row r="49" spans="1:26" ht="29.25" customHeight="1" x14ac:dyDescent="0.2">
      <c r="A49" s="7"/>
      <c r="B49" s="235">
        <v>20108000</v>
      </c>
      <c r="C49" s="236"/>
      <c r="D49" s="30" t="s">
        <v>15</v>
      </c>
      <c r="E49" s="29"/>
      <c r="F49" s="204" t="s">
        <v>145</v>
      </c>
      <c r="G49" s="27" t="s">
        <v>34</v>
      </c>
      <c r="H49" s="26" t="s">
        <v>1</v>
      </c>
      <c r="I49" s="232"/>
      <c r="J49" s="237"/>
      <c r="K49" s="112" t="s">
        <v>68</v>
      </c>
      <c r="L49" s="234"/>
      <c r="M49" s="238"/>
      <c r="N49" s="238"/>
      <c r="O49" s="238"/>
      <c r="P49" s="238"/>
      <c r="Q49" s="238"/>
      <c r="R49" s="239"/>
      <c r="S49" s="105">
        <f>S50</f>
        <v>32.799999999999997</v>
      </c>
      <c r="T49" s="105">
        <f t="shared" ref="T49:X49" si="10">T50</f>
        <v>32.9</v>
      </c>
      <c r="U49" s="105">
        <f t="shared" si="10"/>
        <v>28</v>
      </c>
      <c r="V49" s="105">
        <f t="shared" si="10"/>
        <v>29.1</v>
      </c>
      <c r="W49" s="105">
        <f t="shared" si="10"/>
        <v>30.2</v>
      </c>
      <c r="X49" s="105">
        <f t="shared" si="10"/>
        <v>31.4</v>
      </c>
      <c r="Y49" s="8"/>
      <c r="Z49" s="2"/>
    </row>
    <row r="50" spans="1:26" ht="21.75" customHeight="1" x14ac:dyDescent="0.25">
      <c r="A50" s="7"/>
      <c r="B50" s="24"/>
      <c r="C50" s="55">
        <v>20100000</v>
      </c>
      <c r="D50" s="55" t="s">
        <v>15</v>
      </c>
      <c r="E50" s="23">
        <v>20108000</v>
      </c>
      <c r="F50" s="22"/>
      <c r="G50" s="20" t="s">
        <v>34</v>
      </c>
      <c r="H50" s="21"/>
      <c r="I50" s="56">
        <v>2</v>
      </c>
      <c r="J50" s="56">
        <v>0</v>
      </c>
      <c r="K50" s="20">
        <v>0</v>
      </c>
      <c r="L50" s="101" t="s">
        <v>4</v>
      </c>
      <c r="M50" s="84"/>
      <c r="N50" s="84"/>
      <c r="O50" s="78">
        <v>309</v>
      </c>
      <c r="P50" s="79">
        <v>700400</v>
      </c>
      <c r="Q50" s="80">
        <v>200</v>
      </c>
      <c r="R50" s="84">
        <v>0</v>
      </c>
      <c r="S50" s="87">
        <v>32.799999999999997</v>
      </c>
      <c r="T50" s="87">
        <v>32.9</v>
      </c>
      <c r="U50" s="87">
        <v>28</v>
      </c>
      <c r="V50" s="87">
        <v>29.1</v>
      </c>
      <c r="W50" s="87">
        <v>30.2</v>
      </c>
      <c r="X50" s="87">
        <v>31.4</v>
      </c>
      <c r="Y50" s="8"/>
      <c r="Z50" s="2"/>
    </row>
    <row r="51" spans="1:26" ht="21.75" customHeight="1" x14ac:dyDescent="0.25">
      <c r="A51" s="7"/>
      <c r="B51" s="24"/>
      <c r="C51" s="55">
        <v>20100000</v>
      </c>
      <c r="D51" s="55" t="s">
        <v>15</v>
      </c>
      <c r="E51" s="23">
        <v>20108000</v>
      </c>
      <c r="F51" s="22"/>
      <c r="G51" s="20" t="s">
        <v>34</v>
      </c>
      <c r="H51" s="21"/>
      <c r="I51" s="56">
        <v>2</v>
      </c>
      <c r="J51" s="56">
        <v>0</v>
      </c>
      <c r="K51" s="20">
        <v>310</v>
      </c>
      <c r="L51" s="101" t="s">
        <v>4</v>
      </c>
      <c r="M51" s="84"/>
      <c r="N51" s="84"/>
      <c r="O51" s="78">
        <v>309</v>
      </c>
      <c r="P51" s="79">
        <v>2180000</v>
      </c>
      <c r="Q51" s="80">
        <v>400</v>
      </c>
      <c r="R51" s="84">
        <v>0</v>
      </c>
      <c r="S51" s="87"/>
      <c r="T51" s="87"/>
      <c r="U51" s="87"/>
      <c r="V51" s="87"/>
      <c r="W51" s="87"/>
      <c r="X51" s="87"/>
      <c r="Y51" s="8"/>
      <c r="Z51" s="2"/>
    </row>
    <row r="52" spans="1:26" ht="21.75" customHeight="1" x14ac:dyDescent="0.25">
      <c r="A52" s="7"/>
      <c r="B52" s="24"/>
      <c r="C52" s="72"/>
      <c r="D52" s="30"/>
      <c r="E52" s="29"/>
      <c r="F52" s="22"/>
      <c r="G52" s="27"/>
      <c r="H52" s="26"/>
      <c r="I52" s="73"/>
      <c r="J52" s="74"/>
      <c r="K52" s="71"/>
      <c r="L52" s="101"/>
      <c r="M52" s="84"/>
      <c r="N52" s="84"/>
      <c r="O52" s="78">
        <v>309</v>
      </c>
      <c r="P52" s="79"/>
      <c r="Q52" s="80">
        <v>240</v>
      </c>
      <c r="R52" s="102"/>
      <c r="S52" s="103"/>
      <c r="T52" s="103"/>
      <c r="U52" s="103"/>
      <c r="V52" s="103"/>
      <c r="W52" s="103"/>
      <c r="X52" s="103"/>
      <c r="Y52" s="8"/>
      <c r="Z52" s="2"/>
    </row>
    <row r="53" spans="1:26" ht="29.25" customHeight="1" x14ac:dyDescent="0.2">
      <c r="A53" s="7"/>
      <c r="B53" s="230">
        <v>20109000</v>
      </c>
      <c r="C53" s="230"/>
      <c r="D53" s="30" t="s">
        <v>15</v>
      </c>
      <c r="E53" s="29"/>
      <c r="F53" s="204" t="s">
        <v>140</v>
      </c>
      <c r="G53" s="27" t="s">
        <v>33</v>
      </c>
      <c r="H53" s="26" t="s">
        <v>1</v>
      </c>
      <c r="I53" s="231"/>
      <c r="J53" s="232"/>
      <c r="K53" s="113" t="s">
        <v>69</v>
      </c>
      <c r="L53" s="233"/>
      <c r="M53" s="233"/>
      <c r="N53" s="233"/>
      <c r="O53" s="233"/>
      <c r="P53" s="233"/>
      <c r="Q53" s="233"/>
      <c r="R53" s="234"/>
      <c r="S53" s="105">
        <f t="shared" ref="S53:X53" si="11">S54</f>
        <v>14</v>
      </c>
      <c r="T53" s="105">
        <f>T54</f>
        <v>14</v>
      </c>
      <c r="U53" s="105">
        <f t="shared" si="11"/>
        <v>20</v>
      </c>
      <c r="V53" s="105">
        <f>V54</f>
        <v>20.8</v>
      </c>
      <c r="W53" s="105">
        <f t="shared" si="11"/>
        <v>21.6</v>
      </c>
      <c r="X53" s="105">
        <f t="shared" si="11"/>
        <v>22.5</v>
      </c>
      <c r="Y53" s="8"/>
      <c r="Z53" s="2"/>
    </row>
    <row r="54" spans="1:26" ht="21.75" customHeight="1" x14ac:dyDescent="0.25">
      <c r="A54" s="7"/>
      <c r="B54" s="24"/>
      <c r="C54" s="72"/>
      <c r="D54" s="30"/>
      <c r="E54" s="29"/>
      <c r="F54" s="22"/>
      <c r="G54" s="27"/>
      <c r="H54" s="26"/>
      <c r="I54" s="73"/>
      <c r="J54" s="74"/>
      <c r="K54" s="71"/>
      <c r="L54" s="101"/>
      <c r="M54" s="84"/>
      <c r="N54" s="84"/>
      <c r="O54" s="78">
        <v>314</v>
      </c>
      <c r="P54" s="79"/>
      <c r="Q54" s="80">
        <v>240</v>
      </c>
      <c r="R54" s="102"/>
      <c r="S54" s="103">
        <v>14</v>
      </c>
      <c r="T54" s="103">
        <v>14</v>
      </c>
      <c r="U54" s="103">
        <v>20</v>
      </c>
      <c r="V54" s="103">
        <v>20.8</v>
      </c>
      <c r="W54" s="103">
        <v>21.6</v>
      </c>
      <c r="X54" s="103">
        <v>22.5</v>
      </c>
      <c r="Y54" s="8"/>
      <c r="Z54" s="2"/>
    </row>
    <row r="55" spans="1:26" ht="0.75" customHeight="1" x14ac:dyDescent="0.25">
      <c r="A55" s="7"/>
      <c r="B55" s="24"/>
      <c r="C55" s="55"/>
      <c r="D55" s="55"/>
      <c r="E55" s="23"/>
      <c r="F55" s="22"/>
      <c r="G55" s="20"/>
      <c r="H55" s="21"/>
      <c r="I55" s="56"/>
      <c r="J55" s="56"/>
      <c r="K55" s="20">
        <v>0</v>
      </c>
      <c r="L55" s="101"/>
      <c r="M55" s="84"/>
      <c r="N55" s="84"/>
      <c r="O55" s="78">
        <v>801</v>
      </c>
      <c r="P55" s="79">
        <v>4400900</v>
      </c>
      <c r="Q55" s="80">
        <v>540</v>
      </c>
      <c r="R55" s="84"/>
      <c r="S55" s="87"/>
      <c r="T55" s="87"/>
      <c r="U55" s="87"/>
      <c r="V55" s="87"/>
      <c r="W55" s="87"/>
      <c r="X55" s="87"/>
      <c r="Y55" s="8"/>
      <c r="Z55" s="2"/>
    </row>
    <row r="56" spans="1:26" ht="21.75" customHeight="1" x14ac:dyDescent="0.25">
      <c r="A56" s="7"/>
      <c r="B56" s="24"/>
      <c r="C56" s="55">
        <v>20100000</v>
      </c>
      <c r="D56" s="55" t="s">
        <v>15</v>
      </c>
      <c r="E56" s="23">
        <v>20111000</v>
      </c>
      <c r="F56" s="22">
        <v>20111000</v>
      </c>
      <c r="G56" s="20" t="s">
        <v>32</v>
      </c>
      <c r="H56" s="21"/>
      <c r="I56" s="56">
        <v>2</v>
      </c>
      <c r="J56" s="56">
        <v>0</v>
      </c>
      <c r="K56" s="20">
        <v>0</v>
      </c>
      <c r="L56" s="101" t="s">
        <v>4</v>
      </c>
      <c r="M56" s="84"/>
      <c r="N56" s="84"/>
      <c r="O56" s="78">
        <v>801</v>
      </c>
      <c r="P56" s="79">
        <v>5223804</v>
      </c>
      <c r="Q56" s="80">
        <v>540</v>
      </c>
      <c r="R56" s="84">
        <v>0</v>
      </c>
      <c r="S56" s="87"/>
      <c r="T56" s="87"/>
      <c r="U56" s="87"/>
      <c r="V56" s="87"/>
      <c r="W56" s="87"/>
      <c r="X56" s="87"/>
      <c r="Y56" s="8"/>
      <c r="Z56" s="2"/>
    </row>
    <row r="57" spans="1:26" ht="21.75" customHeight="1" x14ac:dyDescent="0.25">
      <c r="A57" s="7"/>
      <c r="B57" s="24"/>
      <c r="C57" s="55">
        <v>20100000</v>
      </c>
      <c r="D57" s="55" t="s">
        <v>15</v>
      </c>
      <c r="E57" s="23">
        <v>20111000</v>
      </c>
      <c r="F57" s="22">
        <v>20111000</v>
      </c>
      <c r="G57" s="20" t="s">
        <v>32</v>
      </c>
      <c r="H57" s="21"/>
      <c r="I57" s="56">
        <v>2</v>
      </c>
      <c r="J57" s="56">
        <v>0</v>
      </c>
      <c r="K57" s="20">
        <v>0</v>
      </c>
      <c r="L57" s="101" t="s">
        <v>4</v>
      </c>
      <c r="M57" s="84"/>
      <c r="N57" s="84"/>
      <c r="O57" s="78">
        <v>801</v>
      </c>
      <c r="P57" s="79">
        <v>7950000</v>
      </c>
      <c r="Q57" s="80">
        <v>540</v>
      </c>
      <c r="R57" s="84">
        <v>0</v>
      </c>
      <c r="S57" s="87"/>
      <c r="T57" s="87"/>
      <c r="U57" s="87"/>
      <c r="V57" s="87"/>
      <c r="W57" s="87"/>
      <c r="X57" s="87"/>
      <c r="Y57" s="8"/>
      <c r="Z57" s="2"/>
    </row>
    <row r="58" spans="1:26" ht="30" customHeight="1" x14ac:dyDescent="0.2">
      <c r="A58" s="7"/>
      <c r="B58" s="230">
        <v>20112000</v>
      </c>
      <c r="C58" s="230"/>
      <c r="D58" s="30" t="s">
        <v>15</v>
      </c>
      <c r="E58" s="29"/>
      <c r="F58" s="28" t="s">
        <v>98</v>
      </c>
      <c r="G58" s="27" t="s">
        <v>31</v>
      </c>
      <c r="H58" s="26" t="s">
        <v>1</v>
      </c>
      <c r="I58" s="231"/>
      <c r="J58" s="232"/>
      <c r="K58" s="112" t="s">
        <v>71</v>
      </c>
      <c r="L58" s="233"/>
      <c r="M58" s="233"/>
      <c r="N58" s="233"/>
      <c r="O58" s="233"/>
      <c r="P58" s="233"/>
      <c r="Q58" s="233"/>
      <c r="R58" s="234"/>
      <c r="S58" s="105">
        <f>S63+S66+S68+S69+S71+S64+S70+S72+S67</f>
        <v>5041.2000000000007</v>
      </c>
      <c r="T58" s="105">
        <f t="shared" ref="T58:X58" si="12">T63+T66+T68+T69+T71+T64+T70+T72+T67</f>
        <v>5041.2000000000007</v>
      </c>
      <c r="U58" s="105">
        <f t="shared" si="12"/>
        <v>5243.2999999999993</v>
      </c>
      <c r="V58" s="105">
        <f t="shared" si="12"/>
        <v>5444.9</v>
      </c>
      <c r="W58" s="105">
        <f t="shared" si="12"/>
        <v>5244.9</v>
      </c>
      <c r="X58" s="105">
        <f t="shared" si="12"/>
        <v>5244.9</v>
      </c>
      <c r="Y58" s="8"/>
      <c r="Z58" s="2"/>
    </row>
    <row r="59" spans="1:26" ht="21.75" hidden="1" customHeight="1" x14ac:dyDescent="0.25">
      <c r="A59" s="7"/>
      <c r="B59" s="24"/>
      <c r="C59" s="55">
        <v>20100000</v>
      </c>
      <c r="D59" s="55" t="s">
        <v>15</v>
      </c>
      <c r="E59" s="23">
        <v>20112000</v>
      </c>
      <c r="F59" s="22">
        <v>20112000</v>
      </c>
      <c r="G59" s="20" t="s">
        <v>31</v>
      </c>
      <c r="H59" s="21"/>
      <c r="I59" s="56">
        <v>2</v>
      </c>
      <c r="J59" s="56">
        <v>0</v>
      </c>
      <c r="K59" s="20">
        <v>210</v>
      </c>
      <c r="L59" s="101" t="s">
        <v>4</v>
      </c>
      <c r="M59" s="84"/>
      <c r="N59" s="84"/>
      <c r="O59" s="78">
        <v>801</v>
      </c>
      <c r="P59" s="79">
        <v>4409900</v>
      </c>
      <c r="Q59" s="80">
        <v>110</v>
      </c>
      <c r="R59" s="84">
        <v>0</v>
      </c>
      <c r="S59" s="87"/>
      <c r="T59" s="87"/>
      <c r="U59" s="87"/>
      <c r="V59" s="87"/>
      <c r="W59" s="87"/>
      <c r="X59" s="87"/>
      <c r="Y59" s="8"/>
      <c r="Z59" s="2"/>
    </row>
    <row r="60" spans="1:26" ht="0.75" customHeight="1" x14ac:dyDescent="0.25">
      <c r="A60" s="7"/>
      <c r="B60" s="24"/>
      <c r="C60" s="55"/>
      <c r="D60" s="55"/>
      <c r="E60" s="23"/>
      <c r="F60" s="22"/>
      <c r="G60" s="20"/>
      <c r="H60" s="21"/>
      <c r="I60" s="56"/>
      <c r="J60" s="56"/>
      <c r="K60" s="20">
        <v>210</v>
      </c>
      <c r="L60" s="101"/>
      <c r="M60" s="84"/>
      <c r="N60" s="84"/>
      <c r="O60" s="78">
        <v>801</v>
      </c>
      <c r="P60" s="79">
        <v>7950000</v>
      </c>
      <c r="Q60" s="80">
        <v>110</v>
      </c>
      <c r="R60" s="84"/>
      <c r="S60" s="87"/>
      <c r="T60" s="87"/>
      <c r="U60" s="87"/>
      <c r="V60" s="87"/>
      <c r="W60" s="87"/>
      <c r="X60" s="87"/>
      <c r="Y60" s="8"/>
      <c r="Z60" s="2"/>
    </row>
    <row r="61" spans="1:26" ht="21.75" hidden="1" customHeight="1" x14ac:dyDescent="0.25">
      <c r="A61" s="7"/>
      <c r="B61" s="24"/>
      <c r="C61" s="72"/>
      <c r="D61" s="72"/>
      <c r="E61" s="23"/>
      <c r="F61" s="22"/>
      <c r="G61" s="20"/>
      <c r="H61" s="21"/>
      <c r="I61" s="73"/>
      <c r="J61" s="73"/>
      <c r="K61" s="20"/>
      <c r="L61" s="101"/>
      <c r="M61" s="84"/>
      <c r="N61" s="84"/>
      <c r="O61" s="78"/>
      <c r="P61" s="79"/>
      <c r="Q61" s="80">
        <v>200</v>
      </c>
      <c r="R61" s="84"/>
      <c r="S61" s="87"/>
      <c r="T61" s="87"/>
      <c r="U61" s="87"/>
      <c r="V61" s="87"/>
      <c r="W61" s="87"/>
      <c r="X61" s="87"/>
      <c r="Y61" s="8"/>
      <c r="Z61" s="2"/>
    </row>
    <row r="62" spans="1:26" ht="21.75" hidden="1" customHeight="1" x14ac:dyDescent="0.25">
      <c r="A62" s="7"/>
      <c r="B62" s="24"/>
      <c r="C62" s="75"/>
      <c r="D62" s="75"/>
      <c r="E62" s="23"/>
      <c r="F62" s="22"/>
      <c r="G62" s="20"/>
      <c r="H62" s="21"/>
      <c r="I62" s="76"/>
      <c r="J62" s="76"/>
      <c r="K62" s="20"/>
      <c r="L62" s="101"/>
      <c r="M62" s="84"/>
      <c r="N62" s="84"/>
      <c r="O62" s="78"/>
      <c r="P62" s="79"/>
      <c r="Q62" s="80">
        <v>400</v>
      </c>
      <c r="R62" s="84"/>
      <c r="S62" s="87"/>
      <c r="T62" s="87"/>
      <c r="U62" s="87"/>
      <c r="V62" s="87"/>
      <c r="W62" s="87"/>
      <c r="X62" s="87"/>
      <c r="Y62" s="8"/>
      <c r="Z62" s="2"/>
    </row>
    <row r="63" spans="1:26" ht="21.75" customHeight="1" x14ac:dyDescent="0.25">
      <c r="A63" s="7"/>
      <c r="B63" s="24"/>
      <c r="C63" s="144"/>
      <c r="D63" s="144"/>
      <c r="E63" s="23"/>
      <c r="F63" s="22"/>
      <c r="G63" s="20"/>
      <c r="H63" s="21"/>
      <c r="I63" s="145"/>
      <c r="J63" s="145"/>
      <c r="K63" s="20" t="s">
        <v>138</v>
      </c>
      <c r="L63" s="101"/>
      <c r="M63" s="84"/>
      <c r="N63" s="84"/>
      <c r="O63" s="78">
        <v>801</v>
      </c>
      <c r="P63" s="79"/>
      <c r="Q63" s="80">
        <v>110</v>
      </c>
      <c r="R63" s="84"/>
      <c r="S63" s="87">
        <v>0</v>
      </c>
      <c r="T63" s="87">
        <v>0</v>
      </c>
      <c r="U63" s="218">
        <v>4138.2</v>
      </c>
      <c r="V63" s="87">
        <v>4295.6000000000004</v>
      </c>
      <c r="W63" s="87">
        <v>4295.6000000000004</v>
      </c>
      <c r="X63" s="87">
        <v>4295.6000000000004</v>
      </c>
      <c r="Y63" s="8"/>
      <c r="Z63" s="2"/>
    </row>
    <row r="64" spans="1:26" ht="21.75" customHeight="1" x14ac:dyDescent="0.25">
      <c r="A64" s="7"/>
      <c r="B64" s="24"/>
      <c r="C64" s="174"/>
      <c r="D64" s="174"/>
      <c r="E64" s="23"/>
      <c r="F64" s="22"/>
      <c r="G64" s="20"/>
      <c r="H64" s="21"/>
      <c r="I64" s="175"/>
      <c r="J64" s="175"/>
      <c r="K64" s="186" t="s">
        <v>134</v>
      </c>
      <c r="L64" s="101"/>
      <c r="M64" s="84"/>
      <c r="N64" s="84"/>
      <c r="O64" s="78">
        <v>801</v>
      </c>
      <c r="P64" s="79"/>
      <c r="Q64" s="80">
        <v>110</v>
      </c>
      <c r="R64" s="84"/>
      <c r="S64" s="87">
        <v>0</v>
      </c>
      <c r="T64" s="87">
        <v>0</v>
      </c>
      <c r="U64" s="218">
        <v>0</v>
      </c>
      <c r="V64" s="87"/>
      <c r="W64" s="87"/>
      <c r="X64" s="87"/>
      <c r="Y64" s="8"/>
      <c r="Z64" s="2"/>
    </row>
    <row r="65" spans="1:26" ht="21.75" customHeight="1" x14ac:dyDescent="0.25">
      <c r="A65" s="7"/>
      <c r="B65" s="24"/>
      <c r="C65" s="174"/>
      <c r="D65" s="174"/>
      <c r="E65" s="23"/>
      <c r="F65" s="22"/>
      <c r="G65" s="20"/>
      <c r="H65" s="21"/>
      <c r="I65" s="175"/>
      <c r="J65" s="175"/>
      <c r="K65" s="196"/>
      <c r="L65" s="101"/>
      <c r="M65" s="84"/>
      <c r="N65" s="84"/>
      <c r="O65" s="78">
        <v>801</v>
      </c>
      <c r="P65" s="79"/>
      <c r="Q65" s="80">
        <v>111</v>
      </c>
      <c r="R65" s="84"/>
      <c r="S65" s="87">
        <v>0</v>
      </c>
      <c r="T65" s="87">
        <v>0</v>
      </c>
      <c r="U65" s="218">
        <v>3161</v>
      </c>
      <c r="V65" s="87">
        <v>3299.2</v>
      </c>
      <c r="W65" s="87">
        <v>3299.2</v>
      </c>
      <c r="X65" s="87">
        <v>3299.2</v>
      </c>
      <c r="Y65" s="8"/>
      <c r="Z65" s="2"/>
    </row>
    <row r="66" spans="1:26" ht="21.75" customHeight="1" x14ac:dyDescent="0.25">
      <c r="A66" s="7"/>
      <c r="B66" s="24"/>
      <c r="C66" s="144"/>
      <c r="D66" s="144"/>
      <c r="E66" s="23"/>
      <c r="F66" s="22"/>
      <c r="G66" s="20"/>
      <c r="H66" s="21"/>
      <c r="I66" s="145"/>
      <c r="J66" s="145"/>
      <c r="K66" s="20"/>
      <c r="L66" s="101"/>
      <c r="M66" s="84"/>
      <c r="N66" s="84"/>
      <c r="O66" s="78">
        <v>801</v>
      </c>
      <c r="P66" s="79"/>
      <c r="Q66" s="80">
        <v>240</v>
      </c>
      <c r="R66" s="84"/>
      <c r="S66" s="87">
        <v>0</v>
      </c>
      <c r="T66" s="87">
        <v>0</v>
      </c>
      <c r="U66" s="218">
        <v>1092.0999999999999</v>
      </c>
      <c r="V66" s="87">
        <v>1142.9000000000001</v>
      </c>
      <c r="W66" s="87">
        <v>942.9</v>
      </c>
      <c r="X66" s="87">
        <v>942.9</v>
      </c>
      <c r="Y66" s="8"/>
      <c r="Z66" s="2"/>
    </row>
    <row r="67" spans="1:26" ht="21.75" customHeight="1" x14ac:dyDescent="0.25">
      <c r="A67" s="7"/>
      <c r="B67" s="24"/>
      <c r="C67" s="205"/>
      <c r="D67" s="205"/>
      <c r="E67" s="23"/>
      <c r="F67" s="22"/>
      <c r="G67" s="20"/>
      <c r="H67" s="21"/>
      <c r="I67" s="206"/>
      <c r="J67" s="206"/>
      <c r="K67" s="186"/>
      <c r="L67" s="101"/>
      <c r="M67" s="84"/>
      <c r="N67" s="84"/>
      <c r="O67" s="78">
        <v>801</v>
      </c>
      <c r="P67" s="79"/>
      <c r="Q67" s="80">
        <v>240</v>
      </c>
      <c r="R67" s="84"/>
      <c r="S67" s="87">
        <v>0</v>
      </c>
      <c r="T67" s="87">
        <v>0</v>
      </c>
      <c r="U67" s="218">
        <v>0</v>
      </c>
      <c r="V67" s="87"/>
      <c r="W67" s="87"/>
      <c r="X67" s="87"/>
      <c r="Y67" s="8"/>
      <c r="Z67" s="2"/>
    </row>
    <row r="68" spans="1:26" ht="21.75" customHeight="1" x14ac:dyDescent="0.25">
      <c r="A68" s="7"/>
      <c r="B68" s="24"/>
      <c r="C68" s="144"/>
      <c r="D68" s="144"/>
      <c r="E68" s="23"/>
      <c r="F68" s="22"/>
      <c r="G68" s="20"/>
      <c r="H68" s="21"/>
      <c r="I68" s="145"/>
      <c r="J68" s="145"/>
      <c r="K68" s="20"/>
      <c r="L68" s="101"/>
      <c r="M68" s="84"/>
      <c r="N68" s="84"/>
      <c r="O68" s="78">
        <v>801</v>
      </c>
      <c r="P68" s="79"/>
      <c r="Q68" s="80">
        <v>850</v>
      </c>
      <c r="R68" s="84"/>
      <c r="S68" s="87">
        <v>0</v>
      </c>
      <c r="T68" s="87">
        <v>0</v>
      </c>
      <c r="U68" s="218">
        <v>13</v>
      </c>
      <c r="V68" s="87">
        <v>6.4</v>
      </c>
      <c r="W68" s="87">
        <v>6.4</v>
      </c>
      <c r="X68" s="87">
        <v>6.4</v>
      </c>
      <c r="Y68" s="8"/>
      <c r="Z68" s="2"/>
    </row>
    <row r="69" spans="1:26" ht="21.75" customHeight="1" x14ac:dyDescent="0.25">
      <c r="A69" s="7"/>
      <c r="B69" s="24"/>
      <c r="C69" s="144"/>
      <c r="D69" s="144"/>
      <c r="E69" s="23"/>
      <c r="F69" s="22"/>
      <c r="G69" s="20"/>
      <c r="H69" s="21"/>
      <c r="I69" s="145"/>
      <c r="J69" s="145"/>
      <c r="K69" s="20" t="s">
        <v>138</v>
      </c>
      <c r="L69" s="101"/>
      <c r="M69" s="84"/>
      <c r="N69" s="84"/>
      <c r="O69" s="78">
        <v>801</v>
      </c>
      <c r="P69" s="79"/>
      <c r="Q69" s="80">
        <v>610</v>
      </c>
      <c r="R69" s="84"/>
      <c r="S69" s="87">
        <v>2678.9</v>
      </c>
      <c r="T69" s="87">
        <v>2678.9</v>
      </c>
      <c r="U69" s="218">
        <v>0</v>
      </c>
      <c r="V69" s="87">
        <v>0</v>
      </c>
      <c r="W69" s="87">
        <v>0</v>
      </c>
      <c r="X69" s="87">
        <v>0</v>
      </c>
      <c r="Y69" s="8"/>
      <c r="Z69" s="2"/>
    </row>
    <row r="70" spans="1:26" ht="21.75" customHeight="1" x14ac:dyDescent="0.25">
      <c r="A70" s="7"/>
      <c r="B70" s="24"/>
      <c r="C70" s="174"/>
      <c r="D70" s="174"/>
      <c r="E70" s="23"/>
      <c r="F70" s="22"/>
      <c r="G70" s="20"/>
      <c r="H70" s="21"/>
      <c r="I70" s="175"/>
      <c r="J70" s="175"/>
      <c r="K70" s="186" t="s">
        <v>137</v>
      </c>
      <c r="L70" s="101"/>
      <c r="M70" s="84"/>
      <c r="N70" s="84"/>
      <c r="O70" s="78">
        <v>801</v>
      </c>
      <c r="P70" s="79"/>
      <c r="Q70" s="80">
        <v>610</v>
      </c>
      <c r="R70" s="84"/>
      <c r="S70" s="87">
        <v>2362.3000000000002</v>
      </c>
      <c r="T70" s="87">
        <v>2362.3000000000002</v>
      </c>
      <c r="U70" s="218">
        <v>0</v>
      </c>
      <c r="V70" s="87"/>
      <c r="W70" s="87"/>
      <c r="X70" s="87"/>
      <c r="Y70" s="8"/>
      <c r="Z70" s="2"/>
    </row>
    <row r="71" spans="1:26" ht="21.75" customHeight="1" x14ac:dyDescent="0.25">
      <c r="A71" s="7"/>
      <c r="B71" s="24"/>
      <c r="C71" s="55"/>
      <c r="D71" s="55"/>
      <c r="E71" s="23"/>
      <c r="F71" s="22"/>
      <c r="G71" s="20"/>
      <c r="H71" s="21"/>
      <c r="I71" s="56"/>
      <c r="J71" s="56"/>
      <c r="K71" s="20" t="s">
        <v>138</v>
      </c>
      <c r="L71" s="101"/>
      <c r="M71" s="84"/>
      <c r="N71" s="84"/>
      <c r="O71" s="78">
        <v>801</v>
      </c>
      <c r="P71" s="79">
        <v>5205000</v>
      </c>
      <c r="Q71" s="80">
        <v>620</v>
      </c>
      <c r="R71" s="84"/>
      <c r="S71" s="87">
        <v>0</v>
      </c>
      <c r="T71" s="87">
        <v>0</v>
      </c>
      <c r="U71" s="167">
        <v>0</v>
      </c>
      <c r="V71" s="87"/>
      <c r="W71" s="87"/>
      <c r="X71" s="87"/>
      <c r="Y71" s="8"/>
      <c r="Z71" s="2"/>
    </row>
    <row r="72" spans="1:26" ht="27.75" customHeight="1" x14ac:dyDescent="0.25">
      <c r="A72" s="7"/>
      <c r="B72" s="24"/>
      <c r="C72" s="55"/>
      <c r="D72" s="55"/>
      <c r="E72" s="23"/>
      <c r="F72" s="22"/>
      <c r="G72" s="20"/>
      <c r="H72" s="21"/>
      <c r="I72" s="56"/>
      <c r="J72" s="56"/>
      <c r="K72" s="186" t="s">
        <v>137</v>
      </c>
      <c r="L72" s="101"/>
      <c r="M72" s="84"/>
      <c r="N72" s="84"/>
      <c r="O72" s="78">
        <v>801</v>
      </c>
      <c r="P72" s="79">
        <v>5205000</v>
      </c>
      <c r="Q72" s="80">
        <v>620</v>
      </c>
      <c r="R72" s="84"/>
      <c r="S72" s="87">
        <v>0</v>
      </c>
      <c r="T72" s="87">
        <v>0</v>
      </c>
      <c r="U72" s="87">
        <v>0</v>
      </c>
      <c r="V72" s="87"/>
      <c r="W72" s="87"/>
      <c r="X72" s="87"/>
      <c r="Y72" s="8"/>
      <c r="Z72" s="2"/>
    </row>
    <row r="73" spans="1:26" ht="1.5" hidden="1" customHeight="1" x14ac:dyDescent="0.25">
      <c r="A73" s="7"/>
      <c r="B73" s="24"/>
      <c r="C73" s="55">
        <v>20100000</v>
      </c>
      <c r="D73" s="55" t="s">
        <v>15</v>
      </c>
      <c r="E73" s="23">
        <v>20112000</v>
      </c>
      <c r="F73" s="22">
        <v>20112000</v>
      </c>
      <c r="G73" s="20" t="s">
        <v>31</v>
      </c>
      <c r="H73" s="21"/>
      <c r="I73" s="56">
        <v>2</v>
      </c>
      <c r="J73" s="56">
        <v>0</v>
      </c>
      <c r="K73" s="20"/>
      <c r="L73" s="101" t="s">
        <v>4</v>
      </c>
      <c r="M73" s="84"/>
      <c r="N73" s="84"/>
      <c r="O73" s="78">
        <v>801</v>
      </c>
      <c r="P73" s="79">
        <v>4409900</v>
      </c>
      <c r="Q73" s="80">
        <v>611</v>
      </c>
      <c r="R73" s="84">
        <v>0</v>
      </c>
      <c r="S73" s="87"/>
      <c r="T73" s="87"/>
      <c r="U73" s="87"/>
      <c r="V73" s="87"/>
      <c r="W73" s="87"/>
      <c r="X73" s="87"/>
      <c r="Y73" s="8"/>
      <c r="Z73" s="2"/>
    </row>
    <row r="74" spans="1:26" ht="21.75" hidden="1" customHeight="1" x14ac:dyDescent="0.25">
      <c r="A74" s="7"/>
      <c r="B74" s="24"/>
      <c r="C74" s="55">
        <v>20100000</v>
      </c>
      <c r="D74" s="55" t="s">
        <v>15</v>
      </c>
      <c r="E74" s="23">
        <v>20112000</v>
      </c>
      <c r="F74" s="22">
        <v>20112000</v>
      </c>
      <c r="G74" s="20" t="s">
        <v>31</v>
      </c>
      <c r="H74" s="21"/>
      <c r="I74" s="56">
        <v>2</v>
      </c>
      <c r="J74" s="56">
        <v>0</v>
      </c>
      <c r="K74" s="20">
        <v>0</v>
      </c>
      <c r="L74" s="101" t="s">
        <v>4</v>
      </c>
      <c r="M74" s="84"/>
      <c r="N74" s="84"/>
      <c r="O74" s="78">
        <v>801</v>
      </c>
      <c r="P74" s="79">
        <v>5205000</v>
      </c>
      <c r="Q74" s="80">
        <v>200</v>
      </c>
      <c r="R74" s="84">
        <v>0</v>
      </c>
      <c r="S74" s="87"/>
      <c r="T74" s="87"/>
      <c r="U74" s="87"/>
      <c r="V74" s="87"/>
      <c r="W74" s="87"/>
      <c r="X74" s="87"/>
      <c r="Y74" s="8"/>
      <c r="Z74" s="2"/>
    </row>
    <row r="75" spans="1:26" ht="21.75" hidden="1" customHeight="1" x14ac:dyDescent="0.25">
      <c r="A75" s="7"/>
      <c r="B75" s="24"/>
      <c r="C75" s="55">
        <v>20100000</v>
      </c>
      <c r="D75" s="55" t="s">
        <v>15</v>
      </c>
      <c r="E75" s="23">
        <v>20112000</v>
      </c>
      <c r="F75" s="22">
        <v>20112000</v>
      </c>
      <c r="G75" s="20" t="s">
        <v>31</v>
      </c>
      <c r="H75" s="21"/>
      <c r="I75" s="56">
        <v>2</v>
      </c>
      <c r="J75" s="56">
        <v>0</v>
      </c>
      <c r="K75" s="20">
        <v>241</v>
      </c>
      <c r="L75" s="101" t="s">
        <v>4</v>
      </c>
      <c r="M75" s="84"/>
      <c r="N75" s="84"/>
      <c r="O75" s="78">
        <v>801</v>
      </c>
      <c r="P75" s="79">
        <v>5205000</v>
      </c>
      <c r="Q75" s="80">
        <v>612</v>
      </c>
      <c r="R75" s="84">
        <v>0</v>
      </c>
      <c r="S75" s="87"/>
      <c r="T75" s="87"/>
      <c r="U75" s="87"/>
      <c r="V75" s="87"/>
      <c r="W75" s="87"/>
      <c r="X75" s="87"/>
      <c r="Y75" s="8"/>
      <c r="Z75" s="2"/>
    </row>
    <row r="76" spans="1:26" ht="21.75" hidden="1" customHeight="1" x14ac:dyDescent="0.25">
      <c r="A76" s="7"/>
      <c r="B76" s="24"/>
      <c r="C76" s="55">
        <v>20100000</v>
      </c>
      <c r="D76" s="55" t="s">
        <v>15</v>
      </c>
      <c r="E76" s="23">
        <v>20112000</v>
      </c>
      <c r="F76" s="22">
        <v>20112000</v>
      </c>
      <c r="G76" s="20" t="s">
        <v>31</v>
      </c>
      <c r="H76" s="21"/>
      <c r="I76" s="56">
        <v>2</v>
      </c>
      <c r="J76" s="56">
        <v>0</v>
      </c>
      <c r="K76" s="20">
        <v>241</v>
      </c>
      <c r="L76" s="101" t="s">
        <v>4</v>
      </c>
      <c r="M76" s="84"/>
      <c r="N76" s="84"/>
      <c r="O76" s="78">
        <v>801</v>
      </c>
      <c r="P76" s="79">
        <v>5205000</v>
      </c>
      <c r="Q76" s="80">
        <v>622</v>
      </c>
      <c r="R76" s="84">
        <v>0</v>
      </c>
      <c r="S76" s="87"/>
      <c r="T76" s="87"/>
      <c r="U76" s="87"/>
      <c r="V76" s="87"/>
      <c r="W76" s="87"/>
      <c r="X76" s="87"/>
      <c r="Y76" s="8"/>
      <c r="Z76" s="2"/>
    </row>
    <row r="77" spans="1:26" ht="21.75" hidden="1" customHeight="1" x14ac:dyDescent="0.25">
      <c r="A77" s="7"/>
      <c r="B77" s="24"/>
      <c r="C77" s="55">
        <v>20100000</v>
      </c>
      <c r="D77" s="55" t="s">
        <v>15</v>
      </c>
      <c r="E77" s="23">
        <v>20112000</v>
      </c>
      <c r="F77" s="22">
        <v>20112000</v>
      </c>
      <c r="G77" s="20" t="s">
        <v>31</v>
      </c>
      <c r="H77" s="21"/>
      <c r="I77" s="56">
        <v>2</v>
      </c>
      <c r="J77" s="56">
        <v>0</v>
      </c>
      <c r="K77" s="20">
        <v>210</v>
      </c>
      <c r="L77" s="101" t="s">
        <v>4</v>
      </c>
      <c r="M77" s="84"/>
      <c r="N77" s="84"/>
      <c r="O77" s="78">
        <v>801</v>
      </c>
      <c r="P77" s="79">
        <v>5223804</v>
      </c>
      <c r="Q77" s="80">
        <v>100</v>
      </c>
      <c r="R77" s="84">
        <v>0</v>
      </c>
      <c r="S77" s="87"/>
      <c r="T77" s="87"/>
      <c r="U77" s="87"/>
      <c r="V77" s="87"/>
      <c r="W77" s="87"/>
      <c r="X77" s="87"/>
      <c r="Y77" s="8"/>
      <c r="Z77" s="2"/>
    </row>
    <row r="78" spans="1:26" ht="0.75" hidden="1" customHeight="1" x14ac:dyDescent="0.25">
      <c r="A78" s="7"/>
      <c r="B78" s="24"/>
      <c r="C78" s="55">
        <v>20100000</v>
      </c>
      <c r="D78" s="55" t="s">
        <v>15</v>
      </c>
      <c r="E78" s="23">
        <v>20112000</v>
      </c>
      <c r="F78" s="22">
        <v>20112000</v>
      </c>
      <c r="G78" s="20" t="s">
        <v>31</v>
      </c>
      <c r="H78" s="21"/>
      <c r="I78" s="56">
        <v>2</v>
      </c>
      <c r="J78" s="56">
        <v>0</v>
      </c>
      <c r="K78" s="20">
        <v>241</v>
      </c>
      <c r="L78" s="101" t="s">
        <v>4</v>
      </c>
      <c r="M78" s="84"/>
      <c r="N78" s="84"/>
      <c r="O78" s="78">
        <v>801</v>
      </c>
      <c r="P78" s="79">
        <v>5223804</v>
      </c>
      <c r="Q78" s="80">
        <v>612</v>
      </c>
      <c r="R78" s="84">
        <v>0</v>
      </c>
      <c r="S78" s="87"/>
      <c r="T78" s="87"/>
      <c r="U78" s="87"/>
      <c r="V78" s="87"/>
      <c r="W78" s="87"/>
      <c r="X78" s="87"/>
      <c r="Y78" s="8"/>
      <c r="Z78" s="2"/>
    </row>
    <row r="79" spans="1:26" ht="21.75" hidden="1" customHeight="1" x14ac:dyDescent="0.25">
      <c r="A79" s="7"/>
      <c r="B79" s="24"/>
      <c r="C79" s="55">
        <v>20100000</v>
      </c>
      <c r="D79" s="55" t="s">
        <v>15</v>
      </c>
      <c r="E79" s="23">
        <v>20112000</v>
      </c>
      <c r="F79" s="22">
        <v>20112000</v>
      </c>
      <c r="G79" s="20" t="s">
        <v>31</v>
      </c>
      <c r="H79" s="21"/>
      <c r="I79" s="56">
        <v>2</v>
      </c>
      <c r="J79" s="56">
        <v>0</v>
      </c>
      <c r="K79" s="20">
        <v>241</v>
      </c>
      <c r="L79" s="101" t="s">
        <v>4</v>
      </c>
      <c r="M79" s="84"/>
      <c r="N79" s="84"/>
      <c r="O79" s="78">
        <v>801</v>
      </c>
      <c r="P79" s="79">
        <v>5223804</v>
      </c>
      <c r="Q79" s="80">
        <v>622</v>
      </c>
      <c r="R79" s="84">
        <v>0</v>
      </c>
      <c r="S79" s="87"/>
      <c r="T79" s="87"/>
      <c r="U79" s="87"/>
      <c r="V79" s="87"/>
      <c r="W79" s="87"/>
      <c r="X79" s="87"/>
      <c r="Y79" s="8"/>
      <c r="Z79" s="2"/>
    </row>
    <row r="80" spans="1:26" ht="21.75" hidden="1" customHeight="1" x14ac:dyDescent="0.25">
      <c r="A80" s="7"/>
      <c r="B80" s="24"/>
      <c r="C80" s="55">
        <v>20100000</v>
      </c>
      <c r="D80" s="55" t="s">
        <v>15</v>
      </c>
      <c r="E80" s="23">
        <v>20112000</v>
      </c>
      <c r="F80" s="22">
        <v>20112000</v>
      </c>
      <c r="G80" s="20" t="s">
        <v>31</v>
      </c>
      <c r="H80" s="21"/>
      <c r="I80" s="56">
        <v>2</v>
      </c>
      <c r="J80" s="56">
        <v>0</v>
      </c>
      <c r="K80" s="20">
        <v>241</v>
      </c>
      <c r="L80" s="101" t="s">
        <v>4</v>
      </c>
      <c r="M80" s="84"/>
      <c r="N80" s="84"/>
      <c r="O80" s="78">
        <v>801</v>
      </c>
      <c r="P80" s="79">
        <v>7950000</v>
      </c>
      <c r="Q80" s="80">
        <v>612</v>
      </c>
      <c r="R80" s="84">
        <v>0</v>
      </c>
      <c r="S80" s="87"/>
      <c r="T80" s="87"/>
      <c r="U80" s="87"/>
      <c r="V80" s="87"/>
      <c r="W80" s="87"/>
      <c r="X80" s="87"/>
      <c r="Y80" s="8"/>
      <c r="Z80" s="2"/>
    </row>
    <row r="81" spans="1:26" ht="21.75" hidden="1" customHeight="1" x14ac:dyDescent="0.25">
      <c r="A81" s="7"/>
      <c r="B81" s="24"/>
      <c r="C81" s="55">
        <v>20100000</v>
      </c>
      <c r="D81" s="55" t="s">
        <v>15</v>
      </c>
      <c r="E81" s="23">
        <v>20112000</v>
      </c>
      <c r="F81" s="22">
        <v>20112000</v>
      </c>
      <c r="G81" s="20" t="s">
        <v>31</v>
      </c>
      <c r="H81" s="21"/>
      <c r="I81" s="56">
        <v>2</v>
      </c>
      <c r="J81" s="56">
        <v>0</v>
      </c>
      <c r="K81" s="20">
        <v>0</v>
      </c>
      <c r="L81" s="101" t="s">
        <v>4</v>
      </c>
      <c r="M81" s="84"/>
      <c r="N81" s="84"/>
      <c r="O81" s="78">
        <v>801</v>
      </c>
      <c r="P81" s="79">
        <v>7950000</v>
      </c>
      <c r="Q81" s="80">
        <v>600</v>
      </c>
      <c r="R81" s="84">
        <v>0</v>
      </c>
      <c r="S81" s="87"/>
      <c r="T81" s="87"/>
      <c r="U81" s="87"/>
      <c r="V81" s="87"/>
      <c r="W81" s="87"/>
      <c r="X81" s="87"/>
      <c r="Y81" s="8"/>
      <c r="Z81" s="2"/>
    </row>
    <row r="82" spans="1:26" ht="56.25" customHeight="1" x14ac:dyDescent="0.2">
      <c r="A82" s="7"/>
      <c r="B82" s="230">
        <v>20113000</v>
      </c>
      <c r="C82" s="230"/>
      <c r="D82" s="30" t="s">
        <v>15</v>
      </c>
      <c r="E82" s="29"/>
      <c r="F82" s="204" t="s">
        <v>146</v>
      </c>
      <c r="G82" s="27" t="s">
        <v>30</v>
      </c>
      <c r="H82" s="26" t="s">
        <v>1</v>
      </c>
      <c r="I82" s="231"/>
      <c r="J82" s="232"/>
      <c r="K82" s="112" t="s">
        <v>72</v>
      </c>
      <c r="L82" s="233"/>
      <c r="M82" s="233"/>
      <c r="N82" s="233"/>
      <c r="O82" s="233"/>
      <c r="P82" s="233"/>
      <c r="Q82" s="233"/>
      <c r="R82" s="234"/>
      <c r="S82" s="105">
        <f>S83</f>
        <v>61.2</v>
      </c>
      <c r="T82" s="105">
        <f t="shared" ref="T82:X82" si="13">T83</f>
        <v>61.2</v>
      </c>
      <c r="U82" s="105">
        <f t="shared" si="13"/>
        <v>60</v>
      </c>
      <c r="V82" s="105">
        <f t="shared" si="13"/>
        <v>62.3</v>
      </c>
      <c r="W82" s="105">
        <f t="shared" si="13"/>
        <v>62.3</v>
      </c>
      <c r="X82" s="105">
        <f t="shared" si="13"/>
        <v>62.3</v>
      </c>
      <c r="Y82" s="25"/>
      <c r="Z82" s="2"/>
    </row>
    <row r="83" spans="1:26" ht="21.75" customHeight="1" x14ac:dyDescent="0.25">
      <c r="A83" s="7"/>
      <c r="B83" s="24"/>
      <c r="C83" s="55">
        <v>20100000</v>
      </c>
      <c r="D83" s="55" t="s">
        <v>15</v>
      </c>
      <c r="E83" s="23">
        <v>20113000</v>
      </c>
      <c r="F83" s="22"/>
      <c r="G83" s="20" t="s">
        <v>30</v>
      </c>
      <c r="H83" s="21"/>
      <c r="I83" s="56">
        <v>2</v>
      </c>
      <c r="J83" s="56">
        <v>0</v>
      </c>
      <c r="K83" s="20"/>
      <c r="L83" s="101" t="s">
        <v>4</v>
      </c>
      <c r="M83" s="84"/>
      <c r="N83" s="84"/>
      <c r="O83" s="78">
        <v>801</v>
      </c>
      <c r="P83" s="79">
        <v>4508500</v>
      </c>
      <c r="Q83" s="80">
        <v>240</v>
      </c>
      <c r="R83" s="84">
        <v>0</v>
      </c>
      <c r="S83" s="87">
        <v>61.2</v>
      </c>
      <c r="T83" s="87">
        <v>61.2</v>
      </c>
      <c r="U83" s="218">
        <v>60</v>
      </c>
      <c r="V83" s="87">
        <v>62.3</v>
      </c>
      <c r="W83" s="87">
        <v>62.3</v>
      </c>
      <c r="X83" s="87">
        <v>62.3</v>
      </c>
      <c r="Y83" s="8"/>
      <c r="Z83" s="2"/>
    </row>
    <row r="84" spans="1:26" ht="42.75" customHeight="1" x14ac:dyDescent="0.2">
      <c r="A84" s="7"/>
      <c r="B84" s="230">
        <v>20114000</v>
      </c>
      <c r="C84" s="230"/>
      <c r="D84" s="30" t="s">
        <v>15</v>
      </c>
      <c r="E84" s="29"/>
      <c r="F84" s="28" t="s">
        <v>99</v>
      </c>
      <c r="G84" s="27" t="s">
        <v>29</v>
      </c>
      <c r="H84" s="26" t="s">
        <v>1</v>
      </c>
      <c r="I84" s="231"/>
      <c r="J84" s="232"/>
      <c r="K84" s="112" t="s">
        <v>73</v>
      </c>
      <c r="L84" s="233"/>
      <c r="M84" s="233"/>
      <c r="N84" s="233"/>
      <c r="O84" s="233"/>
      <c r="P84" s="233"/>
      <c r="Q84" s="233"/>
      <c r="R84" s="234"/>
      <c r="S84" s="105">
        <f>S86+S89+S87+S88</f>
        <v>40</v>
      </c>
      <c r="T84" s="105">
        <f t="shared" ref="T84:X84" si="14">T86+T89+T87+T88</f>
        <v>40</v>
      </c>
      <c r="U84" s="105">
        <f t="shared" si="14"/>
        <v>80</v>
      </c>
      <c r="V84" s="105">
        <f t="shared" si="14"/>
        <v>83</v>
      </c>
      <c r="W84" s="105">
        <f t="shared" si="14"/>
        <v>86.4</v>
      </c>
      <c r="X84" s="105">
        <f t="shared" si="14"/>
        <v>89.8</v>
      </c>
      <c r="Y84" s="8"/>
      <c r="Z84" s="2"/>
    </row>
    <row r="85" spans="1:26" ht="27" customHeight="1" x14ac:dyDescent="0.25">
      <c r="A85" s="7"/>
      <c r="B85" s="24"/>
      <c r="C85" s="55">
        <v>20100000</v>
      </c>
      <c r="D85" s="55" t="s">
        <v>15</v>
      </c>
      <c r="E85" s="23">
        <v>20114002</v>
      </c>
      <c r="F85" s="22"/>
      <c r="G85" s="20" t="s">
        <v>28</v>
      </c>
      <c r="H85" s="21"/>
      <c r="I85" s="56">
        <v>2</v>
      </c>
      <c r="J85" s="56">
        <v>0</v>
      </c>
      <c r="K85" s="20">
        <v>241</v>
      </c>
      <c r="L85" s="101" t="s">
        <v>4</v>
      </c>
      <c r="M85" s="84"/>
      <c r="N85" s="84"/>
      <c r="O85" s="78">
        <v>801</v>
      </c>
      <c r="P85" s="79">
        <v>5242300</v>
      </c>
      <c r="Q85" s="80">
        <v>622</v>
      </c>
      <c r="R85" s="84">
        <v>0</v>
      </c>
      <c r="S85" s="87"/>
      <c r="T85" s="87"/>
      <c r="U85" s="87"/>
      <c r="V85" s="87"/>
      <c r="W85" s="87"/>
      <c r="X85" s="87"/>
      <c r="Y85" s="8"/>
      <c r="Z85" s="2"/>
    </row>
    <row r="86" spans="1:26" ht="30" customHeight="1" x14ac:dyDescent="0.25">
      <c r="A86" s="7"/>
      <c r="B86" s="24"/>
      <c r="C86" s="72"/>
      <c r="D86" s="72"/>
      <c r="E86" s="23"/>
      <c r="F86" s="22"/>
      <c r="G86" s="20"/>
      <c r="H86" s="21"/>
      <c r="I86" s="73"/>
      <c r="J86" s="73"/>
      <c r="K86" s="20"/>
      <c r="L86" s="101"/>
      <c r="M86" s="84"/>
      <c r="N86" s="84"/>
      <c r="O86" s="78">
        <v>1101</v>
      </c>
      <c r="P86" s="79"/>
      <c r="Q86" s="80">
        <v>240</v>
      </c>
      <c r="R86" s="84"/>
      <c r="S86" s="87">
        <v>40</v>
      </c>
      <c r="T86" s="87">
        <v>40</v>
      </c>
      <c r="U86" s="87">
        <v>80</v>
      </c>
      <c r="V86" s="87">
        <v>83</v>
      </c>
      <c r="W86" s="87">
        <v>86.4</v>
      </c>
      <c r="X86" s="87">
        <v>89.8</v>
      </c>
      <c r="Y86" s="8"/>
      <c r="Z86" s="2"/>
    </row>
    <row r="87" spans="1:26" ht="30" customHeight="1" x14ac:dyDescent="0.25">
      <c r="A87" s="7"/>
      <c r="B87" s="24"/>
      <c r="C87" s="156"/>
      <c r="D87" s="156"/>
      <c r="E87" s="23"/>
      <c r="F87" s="22"/>
      <c r="G87" s="20"/>
      <c r="H87" s="21"/>
      <c r="I87" s="157"/>
      <c r="J87" s="157"/>
      <c r="K87" s="20"/>
      <c r="L87" s="101"/>
      <c r="M87" s="84"/>
      <c r="N87" s="84"/>
      <c r="O87" s="78">
        <v>1101</v>
      </c>
      <c r="P87" s="79">
        <v>7950000</v>
      </c>
      <c r="Q87" s="80">
        <v>850</v>
      </c>
      <c r="R87" s="84"/>
      <c r="S87" s="87"/>
      <c r="T87" s="87"/>
      <c r="U87" s="87"/>
      <c r="V87" s="87"/>
      <c r="W87" s="87"/>
      <c r="X87" s="87"/>
      <c r="Y87" s="8"/>
      <c r="Z87" s="2"/>
    </row>
    <row r="88" spans="1:26" ht="30" customHeight="1" x14ac:dyDescent="0.25">
      <c r="A88" s="7"/>
      <c r="B88" s="24"/>
      <c r="C88" s="174"/>
      <c r="D88" s="174"/>
      <c r="E88" s="23"/>
      <c r="F88" s="22"/>
      <c r="G88" s="20"/>
      <c r="H88" s="21"/>
      <c r="I88" s="175"/>
      <c r="J88" s="175"/>
      <c r="K88" s="186" t="s">
        <v>134</v>
      </c>
      <c r="L88" s="101"/>
      <c r="M88" s="84"/>
      <c r="N88" s="84"/>
      <c r="O88" s="78">
        <v>1102</v>
      </c>
      <c r="P88" s="79">
        <v>7950000</v>
      </c>
      <c r="Q88" s="80">
        <v>410</v>
      </c>
      <c r="R88" s="84"/>
      <c r="S88" s="87">
        <v>0</v>
      </c>
      <c r="T88" s="87">
        <v>0</v>
      </c>
      <c r="U88" s="87"/>
      <c r="V88" s="87"/>
      <c r="W88" s="87"/>
      <c r="X88" s="87"/>
      <c r="Y88" s="8"/>
      <c r="Z88" s="2"/>
    </row>
    <row r="89" spans="1:26" ht="33" customHeight="1" x14ac:dyDescent="0.25">
      <c r="A89" s="7"/>
      <c r="B89" s="24"/>
      <c r="C89" s="55">
        <v>20100000</v>
      </c>
      <c r="D89" s="55" t="s">
        <v>15</v>
      </c>
      <c r="E89" s="23">
        <v>20114002</v>
      </c>
      <c r="F89" s="22"/>
      <c r="G89" s="20" t="s">
        <v>28</v>
      </c>
      <c r="H89" s="21"/>
      <c r="I89" s="56">
        <v>2</v>
      </c>
      <c r="J89" s="56">
        <v>0</v>
      </c>
      <c r="K89" s="20" t="s">
        <v>138</v>
      </c>
      <c r="L89" s="101" t="s">
        <v>4</v>
      </c>
      <c r="M89" s="84"/>
      <c r="N89" s="84"/>
      <c r="O89" s="78">
        <v>1102</v>
      </c>
      <c r="P89" s="79">
        <v>7950000</v>
      </c>
      <c r="Q89" s="80">
        <v>410</v>
      </c>
      <c r="R89" s="84">
        <v>0</v>
      </c>
      <c r="S89" s="87">
        <v>0</v>
      </c>
      <c r="T89" s="87">
        <v>0</v>
      </c>
      <c r="U89" s="87"/>
      <c r="V89" s="87"/>
      <c r="W89" s="87"/>
      <c r="X89" s="87"/>
      <c r="Y89" s="8"/>
      <c r="Z89" s="2"/>
    </row>
    <row r="90" spans="1:26" ht="42.75" customHeight="1" x14ac:dyDescent="0.2">
      <c r="A90" s="7"/>
      <c r="B90" s="230">
        <v>20115000</v>
      </c>
      <c r="C90" s="230"/>
      <c r="D90" s="30" t="s">
        <v>15</v>
      </c>
      <c r="E90" s="29"/>
      <c r="F90" s="204" t="s">
        <v>147</v>
      </c>
      <c r="G90" s="27" t="s">
        <v>27</v>
      </c>
      <c r="H90" s="26" t="s">
        <v>1</v>
      </c>
      <c r="I90" s="231"/>
      <c r="J90" s="232"/>
      <c r="K90" s="112" t="s">
        <v>74</v>
      </c>
      <c r="L90" s="233"/>
      <c r="M90" s="233"/>
      <c r="N90" s="233"/>
      <c r="O90" s="233"/>
      <c r="P90" s="233"/>
      <c r="Q90" s="233"/>
      <c r="R90" s="234"/>
      <c r="S90" s="105">
        <f>S91+S92+S94</f>
        <v>433</v>
      </c>
      <c r="T90" s="105">
        <f t="shared" ref="T90:X90" si="15">T91+T92+T94</f>
        <v>432.4</v>
      </c>
      <c r="U90" s="105">
        <f t="shared" si="15"/>
        <v>486.4</v>
      </c>
      <c r="V90" s="105">
        <f t="shared" si="15"/>
        <v>504.9</v>
      </c>
      <c r="W90" s="105">
        <f t="shared" si="15"/>
        <v>100</v>
      </c>
      <c r="X90" s="105">
        <f t="shared" si="15"/>
        <v>58</v>
      </c>
      <c r="Y90" s="8"/>
      <c r="Z90" s="2"/>
    </row>
    <row r="91" spans="1:26" ht="21.75" customHeight="1" x14ac:dyDescent="0.25">
      <c r="A91" s="7"/>
      <c r="B91" s="24"/>
      <c r="C91" s="55"/>
      <c r="D91" s="55"/>
      <c r="E91" s="23"/>
      <c r="F91" s="22"/>
      <c r="G91" s="20"/>
      <c r="H91" s="21"/>
      <c r="I91" s="56"/>
      <c r="J91" s="56"/>
      <c r="K91" s="20"/>
      <c r="L91" s="101"/>
      <c r="M91" s="84"/>
      <c r="N91" s="84"/>
      <c r="O91" s="78">
        <v>503</v>
      </c>
      <c r="P91" s="79">
        <v>6000000</v>
      </c>
      <c r="Q91" s="80">
        <v>410</v>
      </c>
      <c r="R91" s="84"/>
      <c r="S91" s="87"/>
      <c r="T91" s="87"/>
      <c r="U91" s="87"/>
      <c r="V91" s="87"/>
      <c r="W91" s="87"/>
      <c r="X91" s="87"/>
      <c r="Y91" s="8"/>
      <c r="Z91" s="2"/>
    </row>
    <row r="92" spans="1:26" ht="21" customHeight="1" x14ac:dyDescent="0.25">
      <c r="A92" s="7"/>
      <c r="B92" s="24"/>
      <c r="C92" s="55"/>
      <c r="D92" s="55"/>
      <c r="E92" s="23"/>
      <c r="F92" s="22"/>
      <c r="G92" s="20"/>
      <c r="H92" s="21"/>
      <c r="I92" s="56"/>
      <c r="J92" s="56"/>
      <c r="K92" s="20" t="s">
        <v>136</v>
      </c>
      <c r="L92" s="101"/>
      <c r="M92" s="84"/>
      <c r="N92" s="84"/>
      <c r="O92" s="78">
        <v>503</v>
      </c>
      <c r="P92" s="79"/>
      <c r="Q92" s="80">
        <v>240</v>
      </c>
      <c r="R92" s="84"/>
      <c r="S92" s="87">
        <v>18</v>
      </c>
      <c r="T92" s="87">
        <v>17.399999999999999</v>
      </c>
      <c r="U92" s="87">
        <v>486.4</v>
      </c>
      <c r="V92" s="87">
        <v>504.9</v>
      </c>
      <c r="W92" s="87">
        <v>100</v>
      </c>
      <c r="X92" s="87">
        <v>58</v>
      </c>
      <c r="Y92" s="8"/>
      <c r="Z92" s="2"/>
    </row>
    <row r="93" spans="1:26" ht="0.75" customHeight="1" x14ac:dyDescent="0.25">
      <c r="A93" s="7"/>
      <c r="B93" s="24"/>
      <c r="C93" s="55">
        <v>20100000</v>
      </c>
      <c r="D93" s="55" t="s">
        <v>15</v>
      </c>
      <c r="E93" s="23">
        <v>20115000</v>
      </c>
      <c r="F93" s="22">
        <v>20115000</v>
      </c>
      <c r="G93" s="20" t="s">
        <v>27</v>
      </c>
      <c r="H93" s="21"/>
      <c r="I93" s="56">
        <v>2</v>
      </c>
      <c r="J93" s="56">
        <v>0</v>
      </c>
      <c r="K93" s="20">
        <v>310</v>
      </c>
      <c r="L93" s="101" t="s">
        <v>4</v>
      </c>
      <c r="M93" s="84"/>
      <c r="N93" s="84"/>
      <c r="O93" s="78">
        <v>503</v>
      </c>
      <c r="P93" s="79">
        <v>6000000</v>
      </c>
      <c r="Q93" s="80">
        <v>400</v>
      </c>
      <c r="R93" s="84">
        <v>0</v>
      </c>
      <c r="S93" s="87"/>
      <c r="T93" s="87"/>
      <c r="U93" s="87"/>
      <c r="V93" s="87"/>
      <c r="W93" s="87"/>
      <c r="X93" s="87"/>
      <c r="Y93" s="8"/>
      <c r="Z93" s="2"/>
    </row>
    <row r="94" spans="1:26" ht="21.75" customHeight="1" x14ac:dyDescent="0.25">
      <c r="A94" s="7"/>
      <c r="B94" s="24"/>
      <c r="C94" s="55"/>
      <c r="D94" s="55"/>
      <c r="E94" s="23"/>
      <c r="F94" s="22"/>
      <c r="G94" s="20"/>
      <c r="H94" s="21"/>
      <c r="I94" s="56"/>
      <c r="J94" s="56"/>
      <c r="K94" s="186" t="s">
        <v>137</v>
      </c>
      <c r="L94" s="101"/>
      <c r="M94" s="84"/>
      <c r="N94" s="84"/>
      <c r="O94" s="78">
        <v>503</v>
      </c>
      <c r="P94" s="79"/>
      <c r="Q94" s="80">
        <v>240</v>
      </c>
      <c r="R94" s="84"/>
      <c r="S94" s="87">
        <v>415</v>
      </c>
      <c r="T94" s="87">
        <v>415</v>
      </c>
      <c r="U94" s="87">
        <v>0</v>
      </c>
      <c r="V94" s="87"/>
      <c r="W94" s="87"/>
      <c r="X94" s="87"/>
      <c r="Y94" s="8"/>
      <c r="Z94" s="2"/>
    </row>
    <row r="95" spans="1:26" ht="21.75" customHeight="1" x14ac:dyDescent="0.25">
      <c r="A95" s="7"/>
      <c r="B95" s="24"/>
      <c r="C95" s="55"/>
      <c r="D95" s="55"/>
      <c r="E95" s="23"/>
      <c r="F95" s="22"/>
      <c r="G95" s="20"/>
      <c r="H95" s="21"/>
      <c r="I95" s="56"/>
      <c r="J95" s="56"/>
      <c r="K95" s="20">
        <v>310</v>
      </c>
      <c r="L95" s="101"/>
      <c r="M95" s="84"/>
      <c r="N95" s="84"/>
      <c r="O95" s="78">
        <v>503</v>
      </c>
      <c r="P95" s="79"/>
      <c r="Q95" s="80">
        <v>200</v>
      </c>
      <c r="R95" s="84"/>
      <c r="S95" s="87"/>
      <c r="T95" s="87"/>
      <c r="U95" s="87"/>
      <c r="V95" s="87"/>
      <c r="W95" s="87"/>
      <c r="X95" s="87"/>
      <c r="Y95" s="8"/>
      <c r="Z95" s="2"/>
    </row>
    <row r="96" spans="1:26" ht="21.75" customHeight="1" x14ac:dyDescent="0.25">
      <c r="A96" s="7"/>
      <c r="B96" s="24"/>
      <c r="C96" s="55"/>
      <c r="D96" s="55"/>
      <c r="E96" s="23"/>
      <c r="F96" s="22"/>
      <c r="G96" s="20"/>
      <c r="H96" s="21"/>
      <c r="I96" s="56"/>
      <c r="J96" s="56"/>
      <c r="K96" s="20">
        <v>310</v>
      </c>
      <c r="L96" s="101"/>
      <c r="M96" s="84"/>
      <c r="N96" s="84"/>
      <c r="O96" s="78">
        <v>503</v>
      </c>
      <c r="P96" s="79"/>
      <c r="Q96" s="80">
        <v>400</v>
      </c>
      <c r="R96" s="84"/>
      <c r="S96" s="87"/>
      <c r="T96" s="87"/>
      <c r="U96" s="87"/>
      <c r="V96" s="87"/>
      <c r="W96" s="87"/>
      <c r="X96" s="87"/>
      <c r="Y96" s="8"/>
      <c r="Z96" s="2"/>
    </row>
    <row r="97" spans="1:26" ht="33.75" customHeight="1" x14ac:dyDescent="0.2">
      <c r="A97" s="7"/>
      <c r="B97" s="230">
        <v>20118000</v>
      </c>
      <c r="C97" s="230"/>
      <c r="D97" s="30" t="s">
        <v>15</v>
      </c>
      <c r="E97" s="29"/>
      <c r="F97" s="204" t="s">
        <v>99</v>
      </c>
      <c r="G97" s="27" t="s">
        <v>26</v>
      </c>
      <c r="H97" s="26" t="s">
        <v>1</v>
      </c>
      <c r="I97" s="231"/>
      <c r="J97" s="232"/>
      <c r="K97" s="114" t="s">
        <v>75</v>
      </c>
      <c r="L97" s="233"/>
      <c r="M97" s="233"/>
      <c r="N97" s="233"/>
      <c r="O97" s="233"/>
      <c r="P97" s="233"/>
      <c r="Q97" s="233"/>
      <c r="R97" s="234"/>
      <c r="S97" s="105">
        <f t="shared" ref="S97:X97" si="16">S98</f>
        <v>375</v>
      </c>
      <c r="T97" s="105">
        <f t="shared" si="16"/>
        <v>374.6</v>
      </c>
      <c r="U97" s="105">
        <f t="shared" si="16"/>
        <v>484.2</v>
      </c>
      <c r="V97" s="105">
        <f t="shared" si="16"/>
        <v>502.6</v>
      </c>
      <c r="W97" s="105">
        <f t="shared" si="16"/>
        <v>207.7</v>
      </c>
      <c r="X97" s="105">
        <f t="shared" si="16"/>
        <v>100</v>
      </c>
      <c r="Y97" s="8"/>
      <c r="Z97" s="2"/>
    </row>
    <row r="98" spans="1:26" ht="21.75" customHeight="1" x14ac:dyDescent="0.25">
      <c r="A98" s="7"/>
      <c r="B98" s="24"/>
      <c r="C98" s="55">
        <v>20100000</v>
      </c>
      <c r="D98" s="55" t="s">
        <v>15</v>
      </c>
      <c r="E98" s="23">
        <v>20118000</v>
      </c>
      <c r="F98" s="22"/>
      <c r="G98" s="20" t="s">
        <v>26</v>
      </c>
      <c r="H98" s="21"/>
      <c r="I98" s="56">
        <v>2</v>
      </c>
      <c r="J98" s="56">
        <v>0</v>
      </c>
      <c r="K98" s="20">
        <v>0</v>
      </c>
      <c r="L98" s="101" t="s">
        <v>4</v>
      </c>
      <c r="M98" s="84"/>
      <c r="N98" s="84"/>
      <c r="O98" s="78">
        <v>503</v>
      </c>
      <c r="P98" s="79">
        <v>6000000</v>
      </c>
      <c r="Q98" s="80">
        <v>240</v>
      </c>
      <c r="R98" s="84">
        <v>0</v>
      </c>
      <c r="S98" s="87">
        <v>375</v>
      </c>
      <c r="T98" s="87">
        <v>374.6</v>
      </c>
      <c r="U98" s="87">
        <v>484.2</v>
      </c>
      <c r="V98" s="87">
        <v>502.6</v>
      </c>
      <c r="W98" s="87">
        <v>207.7</v>
      </c>
      <c r="X98" s="87">
        <v>100</v>
      </c>
      <c r="Y98" s="8"/>
      <c r="Z98" s="2"/>
    </row>
    <row r="99" spans="1:26" ht="147" customHeight="1" x14ac:dyDescent="0.2">
      <c r="A99" s="7"/>
      <c r="B99" s="230">
        <v>20119000</v>
      </c>
      <c r="C99" s="230"/>
      <c r="D99" s="30" t="s">
        <v>15</v>
      </c>
      <c r="E99" s="29"/>
      <c r="F99" s="28" t="s">
        <v>100</v>
      </c>
      <c r="G99" s="27" t="s">
        <v>25</v>
      </c>
      <c r="H99" s="26" t="s">
        <v>1</v>
      </c>
      <c r="I99" s="231"/>
      <c r="J99" s="232"/>
      <c r="K99" s="112" t="s">
        <v>76</v>
      </c>
      <c r="L99" s="233"/>
      <c r="M99" s="233"/>
      <c r="N99" s="233"/>
      <c r="O99" s="233"/>
      <c r="P99" s="233"/>
      <c r="Q99" s="233"/>
      <c r="R99" s="234"/>
      <c r="S99" s="105">
        <f>S100+S101</f>
        <v>923</v>
      </c>
      <c r="T99" s="105">
        <f t="shared" ref="T99:X99" si="17">T100</f>
        <v>859</v>
      </c>
      <c r="U99" s="105">
        <f t="shared" si="17"/>
        <v>885.4</v>
      </c>
      <c r="V99" s="105">
        <f t="shared" si="17"/>
        <v>919.2</v>
      </c>
      <c r="W99" s="105">
        <f t="shared" si="17"/>
        <v>769.4</v>
      </c>
      <c r="X99" s="105">
        <f t="shared" si="17"/>
        <v>746.1</v>
      </c>
      <c r="Y99" s="8"/>
      <c r="Z99" s="2"/>
    </row>
    <row r="100" spans="1:26" ht="20.25" customHeight="1" x14ac:dyDescent="0.25">
      <c r="A100" s="7"/>
      <c r="B100" s="24"/>
      <c r="C100" s="72"/>
      <c r="D100" s="72"/>
      <c r="E100" s="23"/>
      <c r="F100" s="22"/>
      <c r="G100" s="20"/>
      <c r="H100" s="21"/>
      <c r="I100" s="73"/>
      <c r="J100" s="73"/>
      <c r="K100" s="20"/>
      <c r="L100" s="101"/>
      <c r="M100" s="101"/>
      <c r="N100" s="101"/>
      <c r="O100" s="78">
        <v>503</v>
      </c>
      <c r="P100" s="79"/>
      <c r="Q100" s="80">
        <v>240</v>
      </c>
      <c r="R100" s="84"/>
      <c r="S100" s="87">
        <v>923</v>
      </c>
      <c r="T100" s="87">
        <v>859</v>
      </c>
      <c r="U100" s="87">
        <v>885.4</v>
      </c>
      <c r="V100" s="87">
        <v>919.2</v>
      </c>
      <c r="W100" s="87">
        <v>769.4</v>
      </c>
      <c r="X100" s="87">
        <v>746.1</v>
      </c>
      <c r="Y100" s="8"/>
      <c r="Z100" s="2"/>
    </row>
    <row r="101" spans="1:26" ht="21.75" customHeight="1" x14ac:dyDescent="0.25">
      <c r="A101" s="7"/>
      <c r="B101" s="24"/>
      <c r="C101" s="75"/>
      <c r="D101" s="30"/>
      <c r="E101" s="29"/>
      <c r="F101" s="22"/>
      <c r="G101" s="27"/>
      <c r="H101" s="26"/>
      <c r="I101" s="76"/>
      <c r="J101" s="77"/>
      <c r="K101" s="71"/>
      <c r="L101" s="101"/>
      <c r="M101" s="84"/>
      <c r="N101" s="84"/>
      <c r="O101" s="78">
        <v>503</v>
      </c>
      <c r="P101" s="79"/>
      <c r="Q101" s="80">
        <v>410</v>
      </c>
      <c r="R101" s="102"/>
      <c r="S101" s="103">
        <v>0</v>
      </c>
      <c r="T101" s="103">
        <v>0</v>
      </c>
      <c r="U101" s="103"/>
      <c r="V101" s="103"/>
      <c r="W101" s="103"/>
      <c r="X101" s="103"/>
      <c r="Y101" s="8"/>
      <c r="Z101" s="2"/>
    </row>
    <row r="102" spans="1:26" ht="168" hidden="1" customHeight="1" x14ac:dyDescent="0.2">
      <c r="A102" s="7"/>
      <c r="B102" s="230">
        <v>20120000</v>
      </c>
      <c r="C102" s="230"/>
      <c r="D102" s="30" t="s">
        <v>15</v>
      </c>
      <c r="E102" s="29"/>
      <c r="F102" s="28" t="s">
        <v>101</v>
      </c>
      <c r="G102" s="27" t="s">
        <v>24</v>
      </c>
      <c r="H102" s="26" t="s">
        <v>1</v>
      </c>
      <c r="I102" s="231"/>
      <c r="J102" s="232"/>
      <c r="K102" s="112" t="s">
        <v>77</v>
      </c>
      <c r="L102" s="233"/>
      <c r="M102" s="233"/>
      <c r="N102" s="233"/>
      <c r="O102" s="233"/>
      <c r="P102" s="233"/>
      <c r="Q102" s="233"/>
      <c r="R102" s="234"/>
      <c r="S102" s="105">
        <f t="shared" ref="S102:U102" si="18">S103+S104+S105+S106</f>
        <v>0</v>
      </c>
      <c r="T102" s="105">
        <f t="shared" si="18"/>
        <v>0</v>
      </c>
      <c r="U102" s="143">
        <f t="shared" si="18"/>
        <v>0</v>
      </c>
      <c r="V102" s="143">
        <f t="shared" ref="V102:X102" si="19">V103+V104+V105+V106</f>
        <v>0</v>
      </c>
      <c r="W102" s="143">
        <f t="shared" si="19"/>
        <v>0</v>
      </c>
      <c r="X102" s="143">
        <f t="shared" si="19"/>
        <v>0</v>
      </c>
      <c r="Y102" s="8"/>
      <c r="Z102" s="2"/>
    </row>
    <row r="103" spans="1:26" ht="21.75" hidden="1" customHeight="1" x14ac:dyDescent="0.25">
      <c r="A103" s="7"/>
      <c r="B103" s="24"/>
      <c r="C103" s="55">
        <v>20100000</v>
      </c>
      <c r="D103" s="55" t="s">
        <v>15</v>
      </c>
      <c r="E103" s="23">
        <v>20120000</v>
      </c>
      <c r="F103" s="22"/>
      <c r="G103" s="20" t="s">
        <v>24</v>
      </c>
      <c r="H103" s="21"/>
      <c r="I103" s="56">
        <v>2</v>
      </c>
      <c r="J103" s="56">
        <v>0</v>
      </c>
      <c r="K103" s="20"/>
      <c r="L103" s="101" t="s">
        <v>4</v>
      </c>
      <c r="M103" s="84"/>
      <c r="N103" s="84"/>
      <c r="O103" s="78">
        <v>412</v>
      </c>
      <c r="P103" s="79">
        <v>3380000</v>
      </c>
      <c r="Q103" s="80">
        <v>240</v>
      </c>
      <c r="R103" s="84">
        <v>0</v>
      </c>
      <c r="S103" s="87"/>
      <c r="T103" s="87"/>
      <c r="U103" s="87"/>
      <c r="V103" s="87"/>
      <c r="W103" s="87"/>
      <c r="X103" s="87"/>
      <c r="Y103" s="8"/>
      <c r="Z103" s="2"/>
    </row>
    <row r="104" spans="1:26" ht="21.75" hidden="1" customHeight="1" x14ac:dyDescent="0.25">
      <c r="A104" s="7"/>
      <c r="B104" s="24"/>
      <c r="C104" s="55">
        <v>20100000</v>
      </c>
      <c r="D104" s="55" t="s">
        <v>15</v>
      </c>
      <c r="E104" s="23">
        <v>20120000</v>
      </c>
      <c r="F104" s="22">
        <v>20120000</v>
      </c>
      <c r="G104" s="20" t="s">
        <v>24</v>
      </c>
      <c r="H104" s="21"/>
      <c r="I104" s="56">
        <v>2</v>
      </c>
      <c r="J104" s="56">
        <v>0</v>
      </c>
      <c r="K104" s="20">
        <v>0</v>
      </c>
      <c r="L104" s="101" t="s">
        <v>4</v>
      </c>
      <c r="M104" s="84"/>
      <c r="N104" s="84"/>
      <c r="O104" s="78">
        <v>412</v>
      </c>
      <c r="P104" s="79">
        <v>3400300</v>
      </c>
      <c r="Q104" s="80">
        <v>240</v>
      </c>
      <c r="R104" s="84">
        <v>0</v>
      </c>
      <c r="S104" s="87"/>
      <c r="T104" s="87"/>
      <c r="U104" s="87"/>
      <c r="V104" s="87"/>
      <c r="W104" s="87"/>
      <c r="X104" s="87"/>
      <c r="Y104" s="8"/>
      <c r="Z104" s="2"/>
    </row>
    <row r="105" spans="1:26" ht="21.75" hidden="1" customHeight="1" x14ac:dyDescent="0.25">
      <c r="A105" s="7"/>
      <c r="B105" s="24"/>
      <c r="C105" s="55">
        <v>20100000</v>
      </c>
      <c r="D105" s="55" t="s">
        <v>15</v>
      </c>
      <c r="E105" s="23">
        <v>20120000</v>
      </c>
      <c r="F105" s="22">
        <v>20120000</v>
      </c>
      <c r="G105" s="20" t="s">
        <v>24</v>
      </c>
      <c r="H105" s="21"/>
      <c r="I105" s="56">
        <v>2</v>
      </c>
      <c r="J105" s="56">
        <v>0</v>
      </c>
      <c r="K105" s="20">
        <v>0</v>
      </c>
      <c r="L105" s="101" t="s">
        <v>4</v>
      </c>
      <c r="M105" s="84"/>
      <c r="N105" s="84"/>
      <c r="O105" s="78">
        <v>412</v>
      </c>
      <c r="P105" s="79">
        <v>5221300</v>
      </c>
      <c r="Q105" s="80">
        <v>240</v>
      </c>
      <c r="R105" s="84">
        <v>0</v>
      </c>
      <c r="S105" s="87"/>
      <c r="T105" s="87"/>
      <c r="U105" s="87"/>
      <c r="V105" s="87"/>
      <c r="W105" s="87"/>
      <c r="X105" s="87"/>
      <c r="Y105" s="8"/>
      <c r="Z105" s="2"/>
    </row>
    <row r="106" spans="1:26" ht="21.75" hidden="1" customHeight="1" x14ac:dyDescent="0.25">
      <c r="A106" s="7"/>
      <c r="B106" s="24"/>
      <c r="C106" s="55">
        <v>20100000</v>
      </c>
      <c r="D106" s="55" t="s">
        <v>15</v>
      </c>
      <c r="E106" s="23">
        <v>20120000</v>
      </c>
      <c r="F106" s="22">
        <v>20120000</v>
      </c>
      <c r="G106" s="20" t="s">
        <v>24</v>
      </c>
      <c r="H106" s="21"/>
      <c r="I106" s="56">
        <v>2</v>
      </c>
      <c r="J106" s="56">
        <v>0</v>
      </c>
      <c r="K106" s="20">
        <v>0</v>
      </c>
      <c r="L106" s="101" t="s">
        <v>4</v>
      </c>
      <c r="M106" s="84"/>
      <c r="N106" s="84"/>
      <c r="O106" s="78">
        <v>412</v>
      </c>
      <c r="P106" s="79">
        <v>7950000</v>
      </c>
      <c r="Q106" s="80">
        <v>240</v>
      </c>
      <c r="R106" s="84">
        <v>0</v>
      </c>
      <c r="S106" s="87"/>
      <c r="T106" s="87"/>
      <c r="U106" s="87"/>
      <c r="V106" s="87"/>
      <c r="W106" s="87"/>
      <c r="X106" s="87"/>
      <c r="Y106" s="8"/>
      <c r="Z106" s="2"/>
    </row>
    <row r="107" spans="1:26" ht="20.25" customHeight="1" x14ac:dyDescent="0.2">
      <c r="A107" s="7"/>
      <c r="B107" s="230">
        <v>20122000</v>
      </c>
      <c r="C107" s="230"/>
      <c r="D107" s="30" t="s">
        <v>15</v>
      </c>
      <c r="E107" s="29"/>
      <c r="F107" s="204" t="s">
        <v>149</v>
      </c>
      <c r="G107" s="27" t="s">
        <v>23</v>
      </c>
      <c r="H107" s="26" t="s">
        <v>1</v>
      </c>
      <c r="I107" s="231"/>
      <c r="J107" s="232"/>
      <c r="K107" s="112" t="s">
        <v>78</v>
      </c>
      <c r="L107" s="233"/>
      <c r="M107" s="233"/>
      <c r="N107" s="233"/>
      <c r="O107" s="233"/>
      <c r="P107" s="233"/>
      <c r="Q107" s="233"/>
      <c r="R107" s="234"/>
      <c r="S107" s="105">
        <f t="shared" ref="S107:X107" si="20">S108</f>
        <v>199.6</v>
      </c>
      <c r="T107" s="105">
        <f t="shared" si="20"/>
        <v>199.5</v>
      </c>
      <c r="U107" s="105">
        <f t="shared" si="20"/>
        <v>297.2</v>
      </c>
      <c r="V107" s="105">
        <f t="shared" si="20"/>
        <v>308.5</v>
      </c>
      <c r="W107" s="105">
        <f t="shared" si="20"/>
        <v>100</v>
      </c>
      <c r="X107" s="105">
        <f t="shared" si="20"/>
        <v>50</v>
      </c>
      <c r="Y107" s="8"/>
      <c r="Z107" s="2"/>
    </row>
    <row r="108" spans="1:26" ht="21.75" customHeight="1" x14ac:dyDescent="0.25">
      <c r="A108" s="7"/>
      <c r="B108" s="24"/>
      <c r="C108" s="55">
        <v>20100000</v>
      </c>
      <c r="D108" s="55" t="s">
        <v>15</v>
      </c>
      <c r="E108" s="23">
        <v>20122000</v>
      </c>
      <c r="F108" s="22"/>
      <c r="G108" s="20"/>
      <c r="H108" s="21"/>
      <c r="I108" s="56"/>
      <c r="J108" s="56"/>
      <c r="K108" s="20"/>
      <c r="L108" s="101" t="s">
        <v>4</v>
      </c>
      <c r="M108" s="84"/>
      <c r="N108" s="84"/>
      <c r="O108" s="78">
        <v>503</v>
      </c>
      <c r="P108" s="79">
        <v>6000000</v>
      </c>
      <c r="Q108" s="80">
        <v>240</v>
      </c>
      <c r="R108" s="84">
        <v>0</v>
      </c>
      <c r="S108" s="87">
        <v>199.6</v>
      </c>
      <c r="T108" s="87">
        <v>199.5</v>
      </c>
      <c r="U108" s="87">
        <v>297.2</v>
      </c>
      <c r="V108" s="87">
        <v>308.5</v>
      </c>
      <c r="W108" s="87">
        <v>100</v>
      </c>
      <c r="X108" s="87">
        <v>50</v>
      </c>
      <c r="Y108" s="8"/>
      <c r="Z108" s="2"/>
    </row>
    <row r="109" spans="1:26" ht="30.75" customHeight="1" x14ac:dyDescent="0.2">
      <c r="A109" s="7"/>
      <c r="B109" s="235">
        <v>20128000</v>
      </c>
      <c r="C109" s="236"/>
      <c r="D109" s="30" t="s">
        <v>15</v>
      </c>
      <c r="E109" s="29"/>
      <c r="F109" s="28" t="s">
        <v>102</v>
      </c>
      <c r="G109" s="27" t="s">
        <v>22</v>
      </c>
      <c r="H109" s="26" t="s">
        <v>1</v>
      </c>
      <c r="I109" s="232"/>
      <c r="J109" s="237"/>
      <c r="K109" s="112" t="s">
        <v>79</v>
      </c>
      <c r="L109" s="234"/>
      <c r="M109" s="238"/>
      <c r="N109" s="238"/>
      <c r="O109" s="238"/>
      <c r="P109" s="238"/>
      <c r="Q109" s="238"/>
      <c r="R109" s="239"/>
      <c r="S109" s="105">
        <f t="shared" ref="S109:X109" si="21">S110</f>
        <v>5</v>
      </c>
      <c r="T109" s="105">
        <f t="shared" si="21"/>
        <v>5</v>
      </c>
      <c r="U109" s="105">
        <f t="shared" si="21"/>
        <v>5</v>
      </c>
      <c r="V109" s="105">
        <f t="shared" si="21"/>
        <v>5.2</v>
      </c>
      <c r="W109" s="105">
        <f t="shared" si="21"/>
        <v>5.4</v>
      </c>
      <c r="X109" s="105">
        <f t="shared" si="21"/>
        <v>5.6</v>
      </c>
      <c r="Y109" s="8"/>
      <c r="Z109" s="2"/>
    </row>
    <row r="110" spans="1:26" ht="21.75" customHeight="1" x14ac:dyDescent="0.25">
      <c r="A110" s="7"/>
      <c r="B110" s="24"/>
      <c r="C110" s="55">
        <v>20100000</v>
      </c>
      <c r="D110" s="55" t="s">
        <v>15</v>
      </c>
      <c r="E110" s="23">
        <v>20128000</v>
      </c>
      <c r="F110" s="22"/>
      <c r="G110" s="20"/>
      <c r="H110" s="21"/>
      <c r="I110" s="56"/>
      <c r="J110" s="56"/>
      <c r="K110" s="20"/>
      <c r="L110" s="101" t="s">
        <v>4</v>
      </c>
      <c r="M110" s="84"/>
      <c r="N110" s="84"/>
      <c r="O110" s="78">
        <v>412</v>
      </c>
      <c r="P110" s="79">
        <v>7950000</v>
      </c>
      <c r="Q110" s="80">
        <v>240</v>
      </c>
      <c r="R110" s="84"/>
      <c r="S110" s="87">
        <v>5</v>
      </c>
      <c r="T110" s="87">
        <v>5</v>
      </c>
      <c r="U110" s="87">
        <v>5</v>
      </c>
      <c r="V110" s="87">
        <v>5.2</v>
      </c>
      <c r="W110" s="87">
        <v>5.4</v>
      </c>
      <c r="X110" s="87">
        <v>5.6</v>
      </c>
      <c r="Y110" s="8"/>
      <c r="Z110" s="2"/>
    </row>
    <row r="111" spans="1:26" ht="30" customHeight="1" x14ac:dyDescent="0.2">
      <c r="A111" s="7"/>
      <c r="B111" s="230">
        <v>20130000</v>
      </c>
      <c r="C111" s="230"/>
      <c r="D111" s="30" t="s">
        <v>15</v>
      </c>
      <c r="E111" s="29"/>
      <c r="F111" s="204" t="s">
        <v>141</v>
      </c>
      <c r="G111" s="27" t="s">
        <v>21</v>
      </c>
      <c r="H111" s="26" t="s">
        <v>1</v>
      </c>
      <c r="I111" s="231"/>
      <c r="J111" s="232"/>
      <c r="K111" s="112" t="s">
        <v>80</v>
      </c>
      <c r="L111" s="233"/>
      <c r="M111" s="233"/>
      <c r="N111" s="233"/>
      <c r="O111" s="233"/>
      <c r="P111" s="233"/>
      <c r="Q111" s="233"/>
      <c r="R111" s="234"/>
      <c r="S111" s="105">
        <f>S112+S114+S115+S117+S118</f>
        <v>30.7</v>
      </c>
      <c r="T111" s="105">
        <f t="shared" ref="T111:X111" si="22">T112+T114+T115+T117+T118</f>
        <v>30.7</v>
      </c>
      <c r="U111" s="105">
        <f t="shared" si="22"/>
        <v>30</v>
      </c>
      <c r="V111" s="105">
        <f t="shared" si="22"/>
        <v>31.1</v>
      </c>
      <c r="W111" s="105">
        <f t="shared" si="22"/>
        <v>32.4</v>
      </c>
      <c r="X111" s="105">
        <f t="shared" si="22"/>
        <v>33.700000000000003</v>
      </c>
      <c r="Y111" s="8"/>
      <c r="Z111" s="2"/>
    </row>
    <row r="112" spans="1:26" ht="21.75" customHeight="1" x14ac:dyDescent="0.25">
      <c r="A112" s="7"/>
      <c r="B112" s="24"/>
      <c r="C112" s="55">
        <v>20100000</v>
      </c>
      <c r="D112" s="55" t="s">
        <v>15</v>
      </c>
      <c r="E112" s="23">
        <v>20130000</v>
      </c>
      <c r="F112" s="22"/>
      <c r="G112" s="20" t="s">
        <v>21</v>
      </c>
      <c r="H112" s="21"/>
      <c r="I112" s="56">
        <v>2</v>
      </c>
      <c r="J112" s="56">
        <v>0</v>
      </c>
      <c r="K112" s="20"/>
      <c r="L112" s="101" t="s">
        <v>4</v>
      </c>
      <c r="M112" s="84"/>
      <c r="N112" s="84"/>
      <c r="O112" s="78">
        <v>707</v>
      </c>
      <c r="P112" s="79">
        <v>4310000</v>
      </c>
      <c r="Q112" s="80">
        <v>110</v>
      </c>
      <c r="R112" s="84">
        <v>0</v>
      </c>
      <c r="S112" s="87">
        <v>0</v>
      </c>
      <c r="T112" s="87">
        <v>0</v>
      </c>
      <c r="U112" s="87"/>
      <c r="V112" s="87"/>
      <c r="W112" s="87"/>
      <c r="X112" s="87"/>
      <c r="Y112" s="8"/>
      <c r="Z112" s="2"/>
    </row>
    <row r="113" spans="1:26" ht="21.75" customHeight="1" x14ac:dyDescent="0.25">
      <c r="A113" s="7"/>
      <c r="B113" s="24"/>
      <c r="C113" s="174"/>
      <c r="D113" s="174"/>
      <c r="E113" s="23"/>
      <c r="F113" s="22"/>
      <c r="G113" s="20"/>
      <c r="H113" s="21"/>
      <c r="I113" s="175"/>
      <c r="J113" s="175"/>
      <c r="K113" s="196" t="s">
        <v>139</v>
      </c>
      <c r="L113" s="101"/>
      <c r="M113" s="84"/>
      <c r="N113" s="84"/>
      <c r="O113" s="197">
        <v>707</v>
      </c>
      <c r="P113" s="198">
        <v>4310000</v>
      </c>
      <c r="Q113" s="199">
        <v>111</v>
      </c>
      <c r="R113" s="84"/>
      <c r="S113" s="87">
        <v>0</v>
      </c>
      <c r="T113" s="87">
        <v>0</v>
      </c>
      <c r="U113" s="87"/>
      <c r="V113" s="87"/>
      <c r="W113" s="87"/>
      <c r="X113" s="87"/>
      <c r="Y113" s="8"/>
      <c r="Z113" s="2"/>
    </row>
    <row r="114" spans="1:26" ht="22.5" customHeight="1" x14ac:dyDescent="0.25">
      <c r="A114" s="7"/>
      <c r="B114" s="24"/>
      <c r="C114" s="55"/>
      <c r="D114" s="55"/>
      <c r="E114" s="23"/>
      <c r="F114" s="22"/>
      <c r="G114" s="20"/>
      <c r="H114" s="21"/>
      <c r="I114" s="56"/>
      <c r="J114" s="56"/>
      <c r="K114" s="20"/>
      <c r="L114" s="101"/>
      <c r="M114" s="84"/>
      <c r="N114" s="84"/>
      <c r="O114" s="78">
        <v>707</v>
      </c>
      <c r="P114" s="79">
        <v>7950000</v>
      </c>
      <c r="Q114" s="80">
        <v>240</v>
      </c>
      <c r="R114" s="84"/>
      <c r="S114" s="87">
        <v>0</v>
      </c>
      <c r="T114" s="87">
        <v>0</v>
      </c>
      <c r="U114" s="87">
        <v>30</v>
      </c>
      <c r="V114" s="87">
        <v>31.1</v>
      </c>
      <c r="W114" s="87">
        <v>32.4</v>
      </c>
      <c r="X114" s="87">
        <v>33.700000000000003</v>
      </c>
      <c r="Y114" s="8"/>
      <c r="Z114" s="2"/>
    </row>
    <row r="115" spans="1:26" ht="21.75" customHeight="1" x14ac:dyDescent="0.25">
      <c r="A115" s="7"/>
      <c r="B115" s="24"/>
      <c r="C115" s="55"/>
      <c r="D115" s="55"/>
      <c r="E115" s="23"/>
      <c r="F115" s="22"/>
      <c r="G115" s="20"/>
      <c r="H115" s="21"/>
      <c r="I115" s="56"/>
      <c r="J115" s="56"/>
      <c r="K115" s="20"/>
      <c r="L115" s="101"/>
      <c r="M115" s="84"/>
      <c r="N115" s="84"/>
      <c r="O115" s="78">
        <v>707</v>
      </c>
      <c r="P115" s="79">
        <v>7950000</v>
      </c>
      <c r="Q115" s="80">
        <v>610</v>
      </c>
      <c r="R115" s="84"/>
      <c r="S115" s="87">
        <v>30.7</v>
      </c>
      <c r="T115" s="87">
        <v>30.7</v>
      </c>
      <c r="U115" s="87">
        <v>0</v>
      </c>
      <c r="V115" s="87"/>
      <c r="W115" s="87"/>
      <c r="X115" s="87"/>
      <c r="Y115" s="8"/>
      <c r="Z115" s="2"/>
    </row>
    <row r="116" spans="1:26" ht="21.75" hidden="1" customHeight="1" x14ac:dyDescent="0.25">
      <c r="A116" s="7"/>
      <c r="B116" s="24"/>
      <c r="C116" s="55">
        <v>20100000</v>
      </c>
      <c r="D116" s="55" t="s">
        <v>15</v>
      </c>
      <c r="E116" s="23">
        <v>20130000</v>
      </c>
      <c r="F116" s="22"/>
      <c r="G116" s="20" t="s">
        <v>21</v>
      </c>
      <c r="H116" s="21"/>
      <c r="I116" s="56">
        <v>2</v>
      </c>
      <c r="J116" s="56">
        <v>0</v>
      </c>
      <c r="K116" s="20"/>
      <c r="L116" s="101" t="s">
        <v>4</v>
      </c>
      <c r="M116" s="84"/>
      <c r="N116" s="84"/>
      <c r="O116" s="78">
        <v>707</v>
      </c>
      <c r="P116" s="79">
        <v>7950000</v>
      </c>
      <c r="Q116" s="80">
        <v>200</v>
      </c>
      <c r="R116" s="84">
        <v>0</v>
      </c>
      <c r="S116" s="87"/>
      <c r="T116" s="87"/>
      <c r="U116" s="87"/>
      <c r="V116" s="87"/>
      <c r="W116" s="87"/>
      <c r="X116" s="87"/>
      <c r="Y116" s="8"/>
      <c r="Z116" s="2"/>
    </row>
    <row r="117" spans="1:26" ht="21.75" customHeight="1" x14ac:dyDescent="0.25">
      <c r="A117" s="7"/>
      <c r="B117" s="24"/>
      <c r="C117" s="55">
        <v>20100000</v>
      </c>
      <c r="D117" s="55" t="s">
        <v>15</v>
      </c>
      <c r="E117" s="23">
        <v>20130000</v>
      </c>
      <c r="F117" s="22"/>
      <c r="G117" s="20" t="s">
        <v>21</v>
      </c>
      <c r="H117" s="21"/>
      <c r="I117" s="56">
        <v>2</v>
      </c>
      <c r="J117" s="56">
        <v>0</v>
      </c>
      <c r="K117" s="20"/>
      <c r="L117" s="101" t="s">
        <v>4</v>
      </c>
      <c r="M117" s="84"/>
      <c r="N117" s="84"/>
      <c r="O117" s="78">
        <v>707</v>
      </c>
      <c r="P117" s="79">
        <v>7950000</v>
      </c>
      <c r="Q117" s="80">
        <v>620</v>
      </c>
      <c r="R117" s="84">
        <v>0</v>
      </c>
      <c r="S117" s="87">
        <v>0</v>
      </c>
      <c r="T117" s="87">
        <v>0</v>
      </c>
      <c r="U117" s="87"/>
      <c r="V117" s="87"/>
      <c r="W117" s="87"/>
      <c r="X117" s="87"/>
      <c r="Y117" s="8"/>
      <c r="Z117" s="2"/>
    </row>
    <row r="118" spans="1:26" ht="21.75" customHeight="1" x14ac:dyDescent="0.25">
      <c r="A118" s="7"/>
      <c r="B118" s="24"/>
      <c r="C118" s="171"/>
      <c r="D118" s="30"/>
      <c r="E118" s="29"/>
      <c r="F118" s="22"/>
      <c r="G118" s="27"/>
      <c r="H118" s="26"/>
      <c r="I118" s="172"/>
      <c r="J118" s="173"/>
      <c r="K118" s="20"/>
      <c r="L118" s="101"/>
      <c r="M118" s="84"/>
      <c r="N118" s="84"/>
      <c r="O118" s="78">
        <v>707</v>
      </c>
      <c r="P118" s="79"/>
      <c r="Q118" s="80">
        <v>850</v>
      </c>
      <c r="R118" s="102"/>
      <c r="S118" s="103">
        <v>0</v>
      </c>
      <c r="T118" s="103">
        <v>0</v>
      </c>
      <c r="U118" s="103">
        <v>0</v>
      </c>
      <c r="V118" s="103"/>
      <c r="W118" s="103"/>
      <c r="X118" s="103"/>
      <c r="Y118" s="8"/>
      <c r="Z118" s="2"/>
    </row>
    <row r="119" spans="1:26" ht="30" customHeight="1" x14ac:dyDescent="0.2">
      <c r="A119" s="7"/>
      <c r="B119" s="230">
        <v>20133000</v>
      </c>
      <c r="C119" s="230"/>
      <c r="D119" s="30" t="s">
        <v>15</v>
      </c>
      <c r="E119" s="29"/>
      <c r="F119" s="204" t="s">
        <v>142</v>
      </c>
      <c r="G119" s="27" t="s">
        <v>20</v>
      </c>
      <c r="H119" s="26" t="s">
        <v>1</v>
      </c>
      <c r="I119" s="231"/>
      <c r="J119" s="232"/>
      <c r="K119" s="112" t="s">
        <v>81</v>
      </c>
      <c r="L119" s="233"/>
      <c r="M119" s="233"/>
      <c r="N119" s="233"/>
      <c r="O119" s="233"/>
      <c r="P119" s="233"/>
      <c r="Q119" s="233"/>
      <c r="R119" s="234"/>
      <c r="S119" s="105">
        <f>S120+S121</f>
        <v>0</v>
      </c>
      <c r="T119" s="105">
        <f t="shared" ref="T119:X119" si="23">T120+T121</f>
        <v>0</v>
      </c>
      <c r="U119" s="105">
        <f t="shared" si="23"/>
        <v>23</v>
      </c>
      <c r="V119" s="105">
        <f t="shared" si="23"/>
        <v>23.9</v>
      </c>
      <c r="W119" s="105">
        <f t="shared" si="23"/>
        <v>24.8</v>
      </c>
      <c r="X119" s="105">
        <f t="shared" si="23"/>
        <v>25.8</v>
      </c>
      <c r="Y119" s="8"/>
      <c r="Z119" s="2"/>
    </row>
    <row r="120" spans="1:26" ht="30" customHeight="1" x14ac:dyDescent="0.2">
      <c r="A120" s="7"/>
      <c r="B120" s="158"/>
      <c r="C120" s="158"/>
      <c r="D120" s="30"/>
      <c r="E120" s="29"/>
      <c r="F120" s="28"/>
      <c r="G120" s="27"/>
      <c r="H120" s="26"/>
      <c r="I120" s="159"/>
      <c r="J120" s="160"/>
      <c r="K120" s="112"/>
      <c r="L120" s="161"/>
      <c r="M120" s="161"/>
      <c r="N120" s="161"/>
      <c r="O120" s="78">
        <v>314</v>
      </c>
      <c r="P120" s="79">
        <v>2470000</v>
      </c>
      <c r="Q120" s="80">
        <v>240</v>
      </c>
      <c r="R120" s="162"/>
      <c r="S120" s="103">
        <v>0</v>
      </c>
      <c r="T120" s="103">
        <v>0</v>
      </c>
      <c r="U120" s="103">
        <v>23</v>
      </c>
      <c r="V120" s="103">
        <v>23.9</v>
      </c>
      <c r="W120" s="103">
        <v>24.8</v>
      </c>
      <c r="X120" s="103">
        <v>25.8</v>
      </c>
      <c r="Y120" s="8"/>
      <c r="Z120" s="2"/>
    </row>
    <row r="121" spans="1:26" ht="21.75" customHeight="1" x14ac:dyDescent="0.25">
      <c r="A121" s="7"/>
      <c r="B121" s="24"/>
      <c r="C121" s="55">
        <v>20100000</v>
      </c>
      <c r="D121" s="55" t="s">
        <v>15</v>
      </c>
      <c r="E121" s="23">
        <v>20133000</v>
      </c>
      <c r="F121" s="22"/>
      <c r="G121" s="20"/>
      <c r="H121" s="21"/>
      <c r="I121" s="56"/>
      <c r="J121" s="56"/>
      <c r="K121" s="20"/>
      <c r="L121" s="101" t="s">
        <v>4</v>
      </c>
      <c r="M121" s="84"/>
      <c r="N121" s="84"/>
      <c r="O121" s="78">
        <v>314</v>
      </c>
      <c r="P121" s="79">
        <v>2470000</v>
      </c>
      <c r="Q121" s="80">
        <v>360</v>
      </c>
      <c r="R121" s="84">
        <v>0</v>
      </c>
      <c r="S121" s="87">
        <v>0</v>
      </c>
      <c r="T121" s="87">
        <v>0</v>
      </c>
      <c r="U121" s="87">
        <v>0</v>
      </c>
      <c r="V121" s="87"/>
      <c r="W121" s="87"/>
      <c r="X121" s="87"/>
      <c r="Y121" s="8"/>
      <c r="Z121" s="2"/>
    </row>
    <row r="122" spans="1:26" ht="45" customHeight="1" x14ac:dyDescent="0.2">
      <c r="A122" s="7"/>
      <c r="B122" s="230">
        <v>20134000</v>
      </c>
      <c r="C122" s="230"/>
      <c r="D122" s="30" t="s">
        <v>15</v>
      </c>
      <c r="E122" s="29"/>
      <c r="F122" s="204" t="s">
        <v>148</v>
      </c>
      <c r="G122" s="27" t="s">
        <v>19</v>
      </c>
      <c r="H122" s="26" t="s">
        <v>1</v>
      </c>
      <c r="I122" s="231"/>
      <c r="J122" s="232"/>
      <c r="K122" s="112" t="s">
        <v>82</v>
      </c>
      <c r="L122" s="233"/>
      <c r="M122" s="233"/>
      <c r="N122" s="233"/>
      <c r="O122" s="233"/>
      <c r="P122" s="233"/>
      <c r="Q122" s="233"/>
      <c r="R122" s="234"/>
      <c r="S122" s="105">
        <f t="shared" ref="S122:X122" si="24">S123</f>
        <v>61</v>
      </c>
      <c r="T122" s="105">
        <f t="shared" si="24"/>
        <v>61</v>
      </c>
      <c r="U122" s="105">
        <f t="shared" si="24"/>
        <v>55</v>
      </c>
      <c r="V122" s="105">
        <f t="shared" si="24"/>
        <v>55</v>
      </c>
      <c r="W122" s="105">
        <f t="shared" si="24"/>
        <v>55</v>
      </c>
      <c r="X122" s="105">
        <f t="shared" si="24"/>
        <v>55</v>
      </c>
      <c r="Y122" s="8"/>
      <c r="Z122" s="2"/>
    </row>
    <row r="123" spans="1:26" ht="21.75" customHeight="1" x14ac:dyDescent="0.25">
      <c r="A123" s="7"/>
      <c r="B123" s="24"/>
      <c r="C123" s="55">
        <v>20100000</v>
      </c>
      <c r="D123" s="55" t="s">
        <v>15</v>
      </c>
      <c r="E123" s="23">
        <v>20134000</v>
      </c>
      <c r="F123" s="22"/>
      <c r="G123" s="20"/>
      <c r="H123" s="21"/>
      <c r="I123" s="56"/>
      <c r="J123" s="56"/>
      <c r="K123" s="20"/>
      <c r="L123" s="101" t="s">
        <v>4</v>
      </c>
      <c r="M123" s="84"/>
      <c r="N123" s="84"/>
      <c r="O123" s="78">
        <v>113</v>
      </c>
      <c r="P123" s="79">
        <v>200200</v>
      </c>
      <c r="Q123" s="80">
        <v>630</v>
      </c>
      <c r="R123" s="84">
        <v>0</v>
      </c>
      <c r="S123" s="87">
        <v>61</v>
      </c>
      <c r="T123" s="87">
        <v>61</v>
      </c>
      <c r="U123" s="87">
        <v>55</v>
      </c>
      <c r="V123" s="87">
        <v>55</v>
      </c>
      <c r="W123" s="87">
        <v>55</v>
      </c>
      <c r="X123" s="87">
        <v>55</v>
      </c>
      <c r="Y123" s="8"/>
      <c r="Z123" s="2"/>
    </row>
    <row r="124" spans="1:26" ht="20.25" customHeight="1" x14ac:dyDescent="0.2">
      <c r="A124" s="7"/>
      <c r="B124" s="230">
        <v>20143000</v>
      </c>
      <c r="C124" s="230"/>
      <c r="D124" s="30" t="s">
        <v>15</v>
      </c>
      <c r="E124" s="29"/>
      <c r="F124" s="28" t="s">
        <v>103</v>
      </c>
      <c r="G124" s="27" t="s">
        <v>18</v>
      </c>
      <c r="H124" s="26" t="s">
        <v>1</v>
      </c>
      <c r="I124" s="231"/>
      <c r="J124" s="232"/>
      <c r="K124" s="116" t="s">
        <v>18</v>
      </c>
      <c r="L124" s="233"/>
      <c r="M124" s="233"/>
      <c r="N124" s="233"/>
      <c r="O124" s="233"/>
      <c r="P124" s="233"/>
      <c r="Q124" s="233"/>
      <c r="R124" s="234"/>
      <c r="S124" s="105">
        <f t="shared" ref="S124:X124" si="25">S125</f>
        <v>10</v>
      </c>
      <c r="T124" s="105">
        <f t="shared" si="25"/>
        <v>0</v>
      </c>
      <c r="U124" s="105">
        <f t="shared" si="25"/>
        <v>10</v>
      </c>
      <c r="V124" s="105">
        <f t="shared" si="25"/>
        <v>10</v>
      </c>
      <c r="W124" s="105">
        <f t="shared" si="25"/>
        <v>10</v>
      </c>
      <c r="X124" s="105">
        <f t="shared" si="25"/>
        <v>10</v>
      </c>
      <c r="Y124" s="8"/>
      <c r="Z124" s="2"/>
    </row>
    <row r="125" spans="1:26" ht="21.75" customHeight="1" x14ac:dyDescent="0.25">
      <c r="A125" s="7"/>
      <c r="B125" s="24"/>
      <c r="C125" s="55">
        <v>20100000</v>
      </c>
      <c r="D125" s="55" t="s">
        <v>15</v>
      </c>
      <c r="E125" s="23">
        <v>20143000</v>
      </c>
      <c r="F125" s="22"/>
      <c r="G125" s="20"/>
      <c r="H125" s="21"/>
      <c r="I125" s="56"/>
      <c r="J125" s="56"/>
      <c r="K125" s="115"/>
      <c r="L125" s="101" t="s">
        <v>4</v>
      </c>
      <c r="M125" s="84"/>
      <c r="N125" s="84"/>
      <c r="O125" s="78">
        <v>111</v>
      </c>
      <c r="P125" s="79">
        <v>700400</v>
      </c>
      <c r="Q125" s="80">
        <v>870</v>
      </c>
      <c r="R125" s="84">
        <v>0</v>
      </c>
      <c r="S125" s="87">
        <v>10</v>
      </c>
      <c r="T125" s="87">
        <v>0</v>
      </c>
      <c r="U125" s="87">
        <v>10</v>
      </c>
      <c r="V125" s="87">
        <v>10</v>
      </c>
      <c r="W125" s="87">
        <v>10</v>
      </c>
      <c r="X125" s="87">
        <v>10</v>
      </c>
      <c r="Y125" s="8"/>
      <c r="Z125" s="2"/>
    </row>
    <row r="126" spans="1:26" ht="16.5" customHeight="1" x14ac:dyDescent="0.2">
      <c r="A126" s="7"/>
      <c r="B126" s="230">
        <v>20144000</v>
      </c>
      <c r="C126" s="230"/>
      <c r="D126" s="30" t="s">
        <v>15</v>
      </c>
      <c r="E126" s="29"/>
      <c r="F126" s="28" t="s">
        <v>104</v>
      </c>
      <c r="G126" s="27" t="s">
        <v>17</v>
      </c>
      <c r="H126" s="26" t="s">
        <v>1</v>
      </c>
      <c r="I126" s="231"/>
      <c r="J126" s="232"/>
      <c r="K126" s="116" t="s">
        <v>17</v>
      </c>
      <c r="L126" s="233"/>
      <c r="M126" s="233"/>
      <c r="N126" s="233"/>
      <c r="O126" s="233"/>
      <c r="P126" s="233"/>
      <c r="Q126" s="233"/>
      <c r="R126" s="234"/>
      <c r="S126" s="105">
        <f>S127</f>
        <v>0.8</v>
      </c>
      <c r="T126" s="105">
        <f t="shared" ref="T126:X126" si="26">T127</f>
        <v>0.8</v>
      </c>
      <c r="U126" s="105">
        <f t="shared" si="26"/>
        <v>0.2</v>
      </c>
      <c r="V126" s="105">
        <f t="shared" si="26"/>
        <v>0</v>
      </c>
      <c r="W126" s="105">
        <f t="shared" si="26"/>
        <v>0</v>
      </c>
      <c r="X126" s="105">
        <f t="shared" si="26"/>
        <v>0</v>
      </c>
      <c r="Y126" s="8"/>
      <c r="Z126" s="2"/>
    </row>
    <row r="127" spans="1:26" ht="21.75" customHeight="1" x14ac:dyDescent="0.25">
      <c r="A127" s="7"/>
      <c r="B127" s="24"/>
      <c r="C127" s="55">
        <v>20100000</v>
      </c>
      <c r="D127" s="55" t="s">
        <v>15</v>
      </c>
      <c r="E127" s="23">
        <v>20144000</v>
      </c>
      <c r="F127" s="22"/>
      <c r="G127" s="20"/>
      <c r="H127" s="21"/>
      <c r="I127" s="56"/>
      <c r="J127" s="56"/>
      <c r="K127" s="115"/>
      <c r="L127" s="101" t="s">
        <v>4</v>
      </c>
      <c r="M127" s="84"/>
      <c r="N127" s="84"/>
      <c r="O127" s="78">
        <v>1301</v>
      </c>
      <c r="P127" s="79">
        <v>650200</v>
      </c>
      <c r="Q127" s="80">
        <v>230</v>
      </c>
      <c r="R127" s="84">
        <v>0</v>
      </c>
      <c r="S127" s="87">
        <v>0.8</v>
      </c>
      <c r="T127" s="87">
        <v>0.8</v>
      </c>
      <c r="U127" s="87">
        <v>0.2</v>
      </c>
      <c r="V127" s="87">
        <v>0</v>
      </c>
      <c r="W127" s="87">
        <v>0</v>
      </c>
      <c r="X127" s="87">
        <v>0</v>
      </c>
      <c r="Y127" s="8"/>
      <c r="Z127" s="2"/>
    </row>
    <row r="128" spans="1:26" ht="17.25" customHeight="1" x14ac:dyDescent="0.2">
      <c r="A128" s="7"/>
      <c r="B128" s="230">
        <v>20146000</v>
      </c>
      <c r="C128" s="230"/>
      <c r="D128" s="30" t="s">
        <v>15</v>
      </c>
      <c r="E128" s="29"/>
      <c r="F128" s="28" t="s">
        <v>105</v>
      </c>
      <c r="G128" s="27" t="s">
        <v>16</v>
      </c>
      <c r="H128" s="26" t="s">
        <v>1</v>
      </c>
      <c r="I128" s="231"/>
      <c r="J128" s="232"/>
      <c r="K128" s="116" t="s">
        <v>16</v>
      </c>
      <c r="L128" s="233"/>
      <c r="M128" s="233"/>
      <c r="N128" s="233"/>
      <c r="O128" s="233"/>
      <c r="P128" s="233"/>
      <c r="Q128" s="233"/>
      <c r="R128" s="234"/>
      <c r="S128" s="105"/>
      <c r="T128" s="105"/>
      <c r="U128" s="105"/>
      <c r="V128" s="105"/>
      <c r="W128" s="105"/>
      <c r="X128" s="105"/>
      <c r="Y128" s="8"/>
      <c r="Z128" s="2"/>
    </row>
    <row r="129" spans="1:26" ht="21.75" customHeight="1" x14ac:dyDescent="0.25">
      <c r="A129" s="7"/>
      <c r="B129" s="24"/>
      <c r="C129" s="55">
        <v>20100000</v>
      </c>
      <c r="D129" s="55" t="s">
        <v>15</v>
      </c>
      <c r="E129" s="23">
        <v>20146000</v>
      </c>
      <c r="F129" s="22"/>
      <c r="G129" s="20"/>
      <c r="H129" s="21"/>
      <c r="I129" s="56"/>
      <c r="J129" s="56"/>
      <c r="K129" s="115"/>
      <c r="L129" s="101" t="s">
        <v>4</v>
      </c>
      <c r="M129" s="84"/>
      <c r="N129" s="84"/>
      <c r="O129" s="78">
        <v>0</v>
      </c>
      <c r="P129" s="79">
        <v>0</v>
      </c>
      <c r="Q129" s="80">
        <v>0</v>
      </c>
      <c r="R129" s="84">
        <v>0</v>
      </c>
      <c r="S129" s="87"/>
      <c r="T129" s="87"/>
      <c r="U129" s="87"/>
      <c r="V129" s="87"/>
      <c r="W129" s="87"/>
      <c r="X129" s="87"/>
      <c r="Y129" s="8"/>
      <c r="Z129" s="2"/>
    </row>
    <row r="130" spans="1:26" ht="23.25" customHeight="1" x14ac:dyDescent="0.2">
      <c r="A130" s="7"/>
      <c r="B130" s="230">
        <v>20149000</v>
      </c>
      <c r="C130" s="230"/>
      <c r="D130" s="30" t="s">
        <v>15</v>
      </c>
      <c r="E130" s="29"/>
      <c r="F130" s="28" t="s">
        <v>106</v>
      </c>
      <c r="G130" s="27" t="s">
        <v>14</v>
      </c>
      <c r="H130" s="26" t="s">
        <v>1</v>
      </c>
      <c r="I130" s="231"/>
      <c r="J130" s="232"/>
      <c r="K130" s="112" t="s">
        <v>83</v>
      </c>
      <c r="L130" s="233"/>
      <c r="M130" s="233"/>
      <c r="N130" s="233"/>
      <c r="O130" s="233"/>
      <c r="P130" s="233"/>
      <c r="Q130" s="233"/>
      <c r="R130" s="234"/>
      <c r="S130" s="105">
        <f t="shared" ref="S130:X130" si="27">S131</f>
        <v>0</v>
      </c>
      <c r="T130" s="105">
        <f t="shared" si="27"/>
        <v>0</v>
      </c>
      <c r="U130" s="105">
        <f t="shared" si="27"/>
        <v>0</v>
      </c>
      <c r="V130" s="105">
        <f t="shared" si="27"/>
        <v>0</v>
      </c>
      <c r="W130" s="105">
        <f t="shared" si="27"/>
        <v>0</v>
      </c>
      <c r="X130" s="105">
        <f t="shared" si="27"/>
        <v>0</v>
      </c>
      <c r="Y130" s="8"/>
      <c r="Z130" s="2"/>
    </row>
    <row r="131" spans="1:26" ht="21.75" customHeight="1" x14ac:dyDescent="0.25">
      <c r="A131" s="7"/>
      <c r="B131" s="24"/>
      <c r="C131" s="55">
        <v>20100000</v>
      </c>
      <c r="D131" s="55" t="s">
        <v>15</v>
      </c>
      <c r="E131" s="23">
        <v>20149000</v>
      </c>
      <c r="F131" s="22"/>
      <c r="G131" s="20"/>
      <c r="H131" s="21"/>
      <c r="I131" s="56"/>
      <c r="J131" s="56"/>
      <c r="K131" s="20"/>
      <c r="L131" s="101" t="s">
        <v>4</v>
      </c>
      <c r="M131" s="84"/>
      <c r="N131" s="84"/>
      <c r="O131" s="78"/>
      <c r="P131" s="79"/>
      <c r="Q131" s="80"/>
      <c r="R131" s="84">
        <v>0</v>
      </c>
      <c r="S131" s="87"/>
      <c r="T131" s="87"/>
      <c r="U131" s="87"/>
      <c r="V131" s="87"/>
      <c r="W131" s="87"/>
      <c r="X131" s="87"/>
      <c r="Y131" s="8"/>
      <c r="Z131" s="2"/>
    </row>
    <row r="132" spans="1:26" ht="59.25" customHeight="1" x14ac:dyDescent="0.2">
      <c r="A132" s="7"/>
      <c r="B132" s="225">
        <v>20200000</v>
      </c>
      <c r="C132" s="225"/>
      <c r="D132" s="30" t="s">
        <v>9</v>
      </c>
      <c r="E132" s="29"/>
      <c r="F132" s="118" t="s">
        <v>107</v>
      </c>
      <c r="G132" s="27" t="s">
        <v>8</v>
      </c>
      <c r="H132" s="26" t="s">
        <v>1</v>
      </c>
      <c r="I132" s="226"/>
      <c r="J132" s="227"/>
      <c r="K132" s="117" t="s">
        <v>108</v>
      </c>
      <c r="L132" s="228"/>
      <c r="M132" s="228"/>
      <c r="N132" s="228"/>
      <c r="O132" s="228"/>
      <c r="P132" s="228"/>
      <c r="Q132" s="228"/>
      <c r="R132" s="229"/>
      <c r="S132" s="111">
        <f t="shared" ref="S132:X132" si="28">S149+S154+S156+S138</f>
        <v>7177.5</v>
      </c>
      <c r="T132" s="111">
        <f t="shared" si="28"/>
        <v>7095.6999999999989</v>
      </c>
      <c r="U132" s="111">
        <f t="shared" si="28"/>
        <v>8194.6</v>
      </c>
      <c r="V132" s="111">
        <f t="shared" si="28"/>
        <v>8447.6</v>
      </c>
      <c r="W132" s="111">
        <f t="shared" si="28"/>
        <v>7956.1</v>
      </c>
      <c r="X132" s="111">
        <f t="shared" si="28"/>
        <v>7956.1</v>
      </c>
      <c r="Y132" s="8"/>
      <c r="Z132" s="2"/>
    </row>
    <row r="133" spans="1:26" ht="17.25" customHeight="1" x14ac:dyDescent="0.2">
      <c r="A133" s="7"/>
      <c r="B133" s="230">
        <v>20201000</v>
      </c>
      <c r="C133" s="230"/>
      <c r="D133" s="30" t="s">
        <v>9</v>
      </c>
      <c r="E133" s="29"/>
      <c r="F133" s="28">
        <v>20201000</v>
      </c>
      <c r="G133" s="27" t="s">
        <v>12</v>
      </c>
      <c r="H133" s="26" t="s">
        <v>1</v>
      </c>
      <c r="I133" s="231"/>
      <c r="J133" s="232"/>
      <c r="K133" s="54" t="s">
        <v>12</v>
      </c>
      <c r="L133" s="233"/>
      <c r="M133" s="233"/>
      <c r="N133" s="233"/>
      <c r="O133" s="233"/>
      <c r="P133" s="233"/>
      <c r="Q133" s="233"/>
      <c r="R133" s="234"/>
      <c r="S133" s="105">
        <f t="shared" ref="S133:U133" si="29">S136+S137</f>
        <v>0</v>
      </c>
      <c r="T133" s="105"/>
      <c r="U133" s="105">
        <f t="shared" si="29"/>
        <v>0</v>
      </c>
      <c r="V133" s="105">
        <f t="shared" ref="V133:X133" si="30">V136+V137</f>
        <v>0</v>
      </c>
      <c r="W133" s="105">
        <f t="shared" si="30"/>
        <v>0</v>
      </c>
      <c r="X133" s="105">
        <f t="shared" si="30"/>
        <v>0</v>
      </c>
      <c r="Y133" s="8"/>
      <c r="Z133" s="2"/>
    </row>
    <row r="134" spans="1:26" ht="21.75" customHeight="1" x14ac:dyDescent="0.25">
      <c r="A134" s="7"/>
      <c r="B134" s="24"/>
      <c r="C134" s="55">
        <v>20200000</v>
      </c>
      <c r="D134" s="55" t="s">
        <v>9</v>
      </c>
      <c r="E134" s="23">
        <v>20201000</v>
      </c>
      <c r="F134" s="22">
        <v>20201000</v>
      </c>
      <c r="G134" s="20" t="s">
        <v>12</v>
      </c>
      <c r="H134" s="21"/>
      <c r="I134" s="56">
        <v>1</v>
      </c>
      <c r="J134" s="56">
        <v>301</v>
      </c>
      <c r="K134" s="20"/>
      <c r="L134" s="101" t="s">
        <v>7</v>
      </c>
      <c r="M134" s="84"/>
      <c r="N134" s="101" t="s">
        <v>6</v>
      </c>
      <c r="O134" s="78"/>
      <c r="P134" s="79"/>
      <c r="Q134" s="80"/>
      <c r="R134" s="84"/>
      <c r="S134" s="87" t="s">
        <v>1</v>
      </c>
      <c r="T134" s="87"/>
      <c r="U134" s="87" t="s">
        <v>1</v>
      </c>
      <c r="V134" s="87" t="s">
        <v>1</v>
      </c>
      <c r="W134" s="87" t="s">
        <v>1</v>
      </c>
      <c r="X134" s="87" t="s">
        <v>1</v>
      </c>
      <c r="Y134" s="8"/>
      <c r="Z134" s="2"/>
    </row>
    <row r="135" spans="1:26" ht="53.25" customHeight="1" x14ac:dyDescent="0.25">
      <c r="A135" s="7"/>
      <c r="B135" s="24"/>
      <c r="C135" s="55">
        <v>20200000</v>
      </c>
      <c r="D135" s="55" t="s">
        <v>9</v>
      </c>
      <c r="E135" s="23">
        <v>20201000</v>
      </c>
      <c r="F135" s="22">
        <v>20201000</v>
      </c>
      <c r="G135" s="20" t="s">
        <v>12</v>
      </c>
      <c r="H135" s="21"/>
      <c r="I135" s="56">
        <v>1</v>
      </c>
      <c r="J135" s="56">
        <v>302</v>
      </c>
      <c r="K135" s="20"/>
      <c r="L135" s="101" t="s">
        <v>13</v>
      </c>
      <c r="M135" s="84"/>
      <c r="N135" s="101" t="s">
        <v>5</v>
      </c>
      <c r="O135" s="78"/>
      <c r="P135" s="79"/>
      <c r="Q135" s="80"/>
      <c r="R135" s="84"/>
      <c r="S135" s="87" t="s">
        <v>1</v>
      </c>
      <c r="T135" s="87"/>
      <c r="U135" s="87" t="s">
        <v>1</v>
      </c>
      <c r="V135" s="87" t="s">
        <v>1</v>
      </c>
      <c r="W135" s="87" t="s">
        <v>1</v>
      </c>
      <c r="X135" s="87" t="s">
        <v>1</v>
      </c>
      <c r="Y135" s="8"/>
      <c r="Z135" s="2"/>
    </row>
    <row r="136" spans="1:26" ht="21.75" customHeight="1" x14ac:dyDescent="0.25">
      <c r="A136" s="7"/>
      <c r="B136" s="24"/>
      <c r="C136" s="55">
        <v>20200000</v>
      </c>
      <c r="D136" s="55" t="s">
        <v>9</v>
      </c>
      <c r="E136" s="23">
        <v>20201000</v>
      </c>
      <c r="F136" s="22">
        <v>20201000</v>
      </c>
      <c r="G136" s="20" t="s">
        <v>12</v>
      </c>
      <c r="H136" s="21"/>
      <c r="I136" s="56">
        <v>2</v>
      </c>
      <c r="J136" s="56">
        <v>0</v>
      </c>
      <c r="K136" s="20"/>
      <c r="L136" s="101" t="s">
        <v>4</v>
      </c>
      <c r="M136" s="84"/>
      <c r="N136" s="84"/>
      <c r="O136" s="78">
        <v>801</v>
      </c>
      <c r="P136" s="79">
        <v>4419900</v>
      </c>
      <c r="Q136" s="80">
        <v>600</v>
      </c>
      <c r="R136" s="84">
        <v>0</v>
      </c>
      <c r="S136" s="87"/>
      <c r="T136" s="87"/>
      <c r="U136" s="87"/>
      <c r="V136" s="87"/>
      <c r="W136" s="87"/>
      <c r="X136" s="87"/>
      <c r="Y136" s="8"/>
      <c r="Z136" s="2"/>
    </row>
    <row r="137" spans="1:26" ht="0.75" customHeight="1" x14ac:dyDescent="0.25">
      <c r="A137" s="7"/>
      <c r="B137" s="24"/>
      <c r="C137" s="55">
        <v>20200000</v>
      </c>
      <c r="D137" s="55" t="s">
        <v>9</v>
      </c>
      <c r="E137" s="23">
        <v>20201000</v>
      </c>
      <c r="F137" s="22">
        <v>20201000</v>
      </c>
      <c r="G137" s="20" t="s">
        <v>12</v>
      </c>
      <c r="H137" s="21"/>
      <c r="I137" s="56">
        <v>2</v>
      </c>
      <c r="J137" s="56">
        <v>0</v>
      </c>
      <c r="K137" s="20" t="s">
        <v>0</v>
      </c>
      <c r="L137" s="101" t="s">
        <v>4</v>
      </c>
      <c r="M137" s="84"/>
      <c r="N137" s="84"/>
      <c r="O137" s="78">
        <v>801</v>
      </c>
      <c r="P137" s="79">
        <v>4419900</v>
      </c>
      <c r="Q137" s="80">
        <v>622</v>
      </c>
      <c r="R137" s="84">
        <v>0</v>
      </c>
      <c r="S137" s="87"/>
      <c r="T137" s="87"/>
      <c r="U137" s="87"/>
      <c r="V137" s="87"/>
      <c r="W137" s="87"/>
      <c r="X137" s="87"/>
      <c r="Y137" s="8"/>
      <c r="Z137" s="2"/>
    </row>
    <row r="138" spans="1:26" ht="25.5" customHeight="1" x14ac:dyDescent="0.2">
      <c r="A138" s="7"/>
      <c r="B138" s="230">
        <v>20101100</v>
      </c>
      <c r="C138" s="230"/>
      <c r="D138" s="30" t="s">
        <v>15</v>
      </c>
      <c r="E138" s="29"/>
      <c r="F138" s="28" t="s">
        <v>133</v>
      </c>
      <c r="G138" s="27" t="s">
        <v>43</v>
      </c>
      <c r="H138" s="26" t="s">
        <v>1</v>
      </c>
      <c r="I138" s="231"/>
      <c r="J138" s="232"/>
      <c r="K138" s="155" t="s">
        <v>132</v>
      </c>
      <c r="L138" s="240"/>
      <c r="M138" s="240"/>
      <c r="N138" s="240"/>
      <c r="O138" s="240"/>
      <c r="P138" s="240"/>
      <c r="Q138" s="240"/>
      <c r="R138" s="241"/>
      <c r="S138" s="214">
        <f t="shared" ref="S138:X138" si="31">S139+S141+S144+S146+S147+S148+S145</f>
        <v>4603.0999999999995</v>
      </c>
      <c r="T138" s="214">
        <f t="shared" si="31"/>
        <v>4521.7999999999993</v>
      </c>
      <c r="U138" s="25">
        <f t="shared" si="31"/>
        <v>4360.6000000000004</v>
      </c>
      <c r="V138" s="25">
        <f t="shared" si="31"/>
        <v>4867.2</v>
      </c>
      <c r="W138" s="25">
        <f t="shared" si="31"/>
        <v>4575.7</v>
      </c>
      <c r="X138" s="25">
        <f t="shared" si="31"/>
        <v>4575.7</v>
      </c>
      <c r="Y138" s="8"/>
      <c r="Z138" s="2"/>
    </row>
    <row r="139" spans="1:26" ht="21.75" customHeight="1" x14ac:dyDescent="0.25">
      <c r="A139" s="7"/>
      <c r="B139" s="24"/>
      <c r="C139" s="72"/>
      <c r="D139" s="72"/>
      <c r="E139" s="23"/>
      <c r="F139" s="22"/>
      <c r="G139" s="20"/>
      <c r="H139" s="21"/>
      <c r="I139" s="73"/>
      <c r="J139" s="73"/>
      <c r="K139" s="20"/>
      <c r="L139" s="101"/>
      <c r="M139" s="84"/>
      <c r="N139" s="84"/>
      <c r="O139" s="78">
        <v>102</v>
      </c>
      <c r="P139" s="79"/>
      <c r="Q139" s="80">
        <v>120</v>
      </c>
      <c r="R139" s="84"/>
      <c r="S139" s="87">
        <v>518.5</v>
      </c>
      <c r="T139" s="87">
        <v>517.70000000000005</v>
      </c>
      <c r="U139" s="87">
        <v>828.2</v>
      </c>
      <c r="V139" s="87">
        <v>859.7</v>
      </c>
      <c r="W139" s="87">
        <v>859.7</v>
      </c>
      <c r="X139" s="87">
        <v>859.7</v>
      </c>
      <c r="Y139" s="8"/>
      <c r="Z139" s="2"/>
    </row>
    <row r="140" spans="1:26" ht="21.75" customHeight="1" x14ac:dyDescent="0.25">
      <c r="A140" s="7"/>
      <c r="B140" s="24"/>
      <c r="C140" s="174"/>
      <c r="D140" s="174"/>
      <c r="E140" s="23"/>
      <c r="F140" s="22"/>
      <c r="G140" s="20"/>
      <c r="H140" s="21"/>
      <c r="I140" s="175"/>
      <c r="J140" s="175"/>
      <c r="K140" s="196" t="s">
        <v>139</v>
      </c>
      <c r="L140" s="101"/>
      <c r="M140" s="84"/>
      <c r="N140" s="84"/>
      <c r="O140" s="78">
        <v>102</v>
      </c>
      <c r="P140" s="79"/>
      <c r="Q140" s="80">
        <v>121</v>
      </c>
      <c r="R140" s="84"/>
      <c r="S140" s="87">
        <v>398.3</v>
      </c>
      <c r="T140" s="87">
        <v>398.1</v>
      </c>
      <c r="U140" s="87">
        <v>636.1</v>
      </c>
      <c r="V140" s="87">
        <v>660.3</v>
      </c>
      <c r="W140" s="87">
        <v>660.3</v>
      </c>
      <c r="X140" s="87">
        <v>660.3</v>
      </c>
      <c r="Y140" s="8"/>
      <c r="Z140" s="2"/>
    </row>
    <row r="141" spans="1:26" ht="21.75" customHeight="1" x14ac:dyDescent="0.25">
      <c r="A141" s="7"/>
      <c r="B141" s="24"/>
      <c r="C141" s="72"/>
      <c r="D141" s="72"/>
      <c r="E141" s="23"/>
      <c r="F141" s="22"/>
      <c r="G141" s="20"/>
      <c r="H141" s="21"/>
      <c r="I141" s="73"/>
      <c r="J141" s="73"/>
      <c r="K141" s="20"/>
      <c r="L141" s="101"/>
      <c r="M141" s="84"/>
      <c r="N141" s="84"/>
      <c r="O141" s="78">
        <v>104</v>
      </c>
      <c r="P141" s="79"/>
      <c r="Q141" s="80">
        <v>120</v>
      </c>
      <c r="R141" s="84"/>
      <c r="S141" s="87">
        <v>3321.2</v>
      </c>
      <c r="T141" s="87">
        <v>3319.9</v>
      </c>
      <c r="U141" s="87">
        <v>2524.4</v>
      </c>
      <c r="V141" s="87">
        <v>2620.6999999999998</v>
      </c>
      <c r="W141" s="87">
        <v>2620.6999999999998</v>
      </c>
      <c r="X141" s="87">
        <v>2620.6999999999998</v>
      </c>
      <c r="Y141" s="8"/>
      <c r="Z141" s="2"/>
    </row>
    <row r="142" spans="1:26" ht="21.75" hidden="1" customHeight="1" x14ac:dyDescent="0.25">
      <c r="A142" s="7"/>
      <c r="B142" s="24"/>
      <c r="C142" s="55">
        <v>20100000</v>
      </c>
      <c r="D142" s="55" t="s">
        <v>15</v>
      </c>
      <c r="E142" s="23">
        <v>20101100</v>
      </c>
      <c r="F142" s="22">
        <v>20101100</v>
      </c>
      <c r="G142" s="20" t="s">
        <v>43</v>
      </c>
      <c r="H142" s="21"/>
      <c r="I142" s="56">
        <v>2</v>
      </c>
      <c r="J142" s="56">
        <v>0</v>
      </c>
      <c r="K142" s="20">
        <v>0</v>
      </c>
      <c r="L142" s="101" t="s">
        <v>4</v>
      </c>
      <c r="M142" s="84"/>
      <c r="N142" s="84"/>
      <c r="O142" s="78">
        <v>104</v>
      </c>
      <c r="P142" s="79">
        <v>20400</v>
      </c>
      <c r="Q142" s="80">
        <v>120</v>
      </c>
      <c r="R142" s="84">
        <v>0</v>
      </c>
      <c r="S142" s="87"/>
      <c r="T142" s="87"/>
      <c r="U142" s="87"/>
      <c r="V142" s="87"/>
      <c r="W142" s="87"/>
      <c r="X142" s="87"/>
      <c r="Y142" s="8"/>
      <c r="Z142" s="2"/>
    </row>
    <row r="143" spans="1:26" ht="21.75" customHeight="1" x14ac:dyDescent="0.25">
      <c r="A143" s="7"/>
      <c r="B143" s="24"/>
      <c r="C143" s="174"/>
      <c r="D143" s="174"/>
      <c r="E143" s="23"/>
      <c r="F143" s="22"/>
      <c r="G143" s="20"/>
      <c r="H143" s="21"/>
      <c r="I143" s="175"/>
      <c r="J143" s="175"/>
      <c r="K143" s="196" t="s">
        <v>139</v>
      </c>
      <c r="L143" s="101"/>
      <c r="M143" s="84"/>
      <c r="N143" s="84"/>
      <c r="O143" s="78">
        <v>104</v>
      </c>
      <c r="P143" s="79"/>
      <c r="Q143" s="80">
        <v>121</v>
      </c>
      <c r="R143" s="84"/>
      <c r="S143" s="87">
        <v>2562.4</v>
      </c>
      <c r="T143" s="87">
        <v>2561.9</v>
      </c>
      <c r="U143" s="87">
        <v>1938.9</v>
      </c>
      <c r="V143" s="87">
        <v>2012.8</v>
      </c>
      <c r="W143" s="87">
        <v>2012.8</v>
      </c>
      <c r="X143" s="87">
        <v>2012.8</v>
      </c>
      <c r="Y143" s="8"/>
      <c r="Z143" s="2"/>
    </row>
    <row r="144" spans="1:26" ht="21.75" customHeight="1" x14ac:dyDescent="0.25">
      <c r="A144" s="7"/>
      <c r="B144" s="24"/>
      <c r="C144" s="72"/>
      <c r="D144" s="72"/>
      <c r="E144" s="23"/>
      <c r="F144" s="22"/>
      <c r="G144" s="20"/>
      <c r="H144" s="21"/>
      <c r="I144" s="73"/>
      <c r="J144" s="73"/>
      <c r="K144" s="20"/>
      <c r="L144" s="101"/>
      <c r="M144" s="84"/>
      <c r="N144" s="84"/>
      <c r="O144" s="78">
        <v>104</v>
      </c>
      <c r="P144" s="79"/>
      <c r="Q144" s="80">
        <v>240</v>
      </c>
      <c r="R144" s="84"/>
      <c r="S144" s="87">
        <v>565</v>
      </c>
      <c r="T144" s="87">
        <v>485.9</v>
      </c>
      <c r="U144" s="87">
        <v>776.6</v>
      </c>
      <c r="V144" s="87">
        <v>1254</v>
      </c>
      <c r="W144" s="87">
        <v>1054</v>
      </c>
      <c r="X144" s="87">
        <v>1054</v>
      </c>
      <c r="Y144" s="8"/>
      <c r="Z144" s="2"/>
    </row>
    <row r="145" spans="1:26" ht="21.75" customHeight="1" x14ac:dyDescent="0.25">
      <c r="A145" s="7"/>
      <c r="B145" s="24"/>
      <c r="C145" s="136"/>
      <c r="D145" s="136"/>
      <c r="E145" s="23"/>
      <c r="F145" s="22"/>
      <c r="G145" s="20"/>
      <c r="H145" s="21"/>
      <c r="I145" s="137"/>
      <c r="J145" s="137"/>
      <c r="K145" s="20"/>
      <c r="L145" s="101"/>
      <c r="M145" s="84"/>
      <c r="N145" s="84"/>
      <c r="O145" s="78">
        <v>104</v>
      </c>
      <c r="P145" s="79"/>
      <c r="Q145" s="80">
        <v>850</v>
      </c>
      <c r="R145" s="84"/>
      <c r="S145" s="87">
        <v>53.4</v>
      </c>
      <c r="T145" s="87">
        <v>53.4</v>
      </c>
      <c r="U145" s="87">
        <v>70</v>
      </c>
      <c r="V145" s="87">
        <v>41.3</v>
      </c>
      <c r="W145" s="87">
        <v>41.3</v>
      </c>
      <c r="X145" s="87">
        <v>41.3</v>
      </c>
      <c r="Y145" s="8"/>
      <c r="Z145" s="2"/>
    </row>
    <row r="146" spans="1:26" ht="21" customHeight="1" x14ac:dyDescent="0.25">
      <c r="A146" s="7"/>
      <c r="B146" s="24"/>
      <c r="C146" s="55">
        <v>20100000</v>
      </c>
      <c r="D146" s="55" t="s">
        <v>15</v>
      </c>
      <c r="E146" s="23">
        <v>20101100</v>
      </c>
      <c r="F146" s="22"/>
      <c r="G146" s="20" t="s">
        <v>43</v>
      </c>
      <c r="H146" s="21"/>
      <c r="I146" s="56">
        <v>2</v>
      </c>
      <c r="J146" s="56">
        <v>0</v>
      </c>
      <c r="K146" s="20"/>
      <c r="L146" s="101" t="s">
        <v>4</v>
      </c>
      <c r="M146" s="84"/>
      <c r="N146" s="84"/>
      <c r="O146" s="78">
        <v>113</v>
      </c>
      <c r="P146" s="79">
        <v>20400</v>
      </c>
      <c r="Q146" s="80">
        <v>850</v>
      </c>
      <c r="R146" s="84">
        <v>0</v>
      </c>
      <c r="S146" s="87">
        <v>85</v>
      </c>
      <c r="T146" s="87">
        <v>85</v>
      </c>
      <c r="U146" s="87">
        <v>70</v>
      </c>
      <c r="V146" s="87">
        <v>0</v>
      </c>
      <c r="W146" s="87">
        <v>0</v>
      </c>
      <c r="X146" s="87">
        <v>0</v>
      </c>
      <c r="Y146" s="8"/>
      <c r="Z146" s="2"/>
    </row>
    <row r="147" spans="1:26" ht="21.75" customHeight="1" x14ac:dyDescent="0.25">
      <c r="A147" s="7"/>
      <c r="B147" s="24"/>
      <c r="C147" s="55">
        <v>20100000</v>
      </c>
      <c r="D147" s="55" t="s">
        <v>15</v>
      </c>
      <c r="E147" s="23">
        <v>20101100</v>
      </c>
      <c r="F147" s="22"/>
      <c r="G147" s="20" t="s">
        <v>43</v>
      </c>
      <c r="H147" s="21"/>
      <c r="I147" s="56">
        <v>2</v>
      </c>
      <c r="J147" s="56">
        <v>0</v>
      </c>
      <c r="K147" s="20"/>
      <c r="L147" s="101" t="s">
        <v>4</v>
      </c>
      <c r="M147" s="84"/>
      <c r="N147" s="84"/>
      <c r="O147" s="78">
        <v>113</v>
      </c>
      <c r="P147" s="79">
        <v>920300</v>
      </c>
      <c r="Q147" s="80">
        <v>240</v>
      </c>
      <c r="R147" s="84">
        <v>0</v>
      </c>
      <c r="S147" s="87">
        <v>0</v>
      </c>
      <c r="T147" s="87">
        <v>0</v>
      </c>
      <c r="U147" s="87">
        <v>0</v>
      </c>
      <c r="V147" s="87"/>
      <c r="W147" s="87"/>
      <c r="X147" s="87"/>
      <c r="Y147" s="8"/>
      <c r="Z147" s="2"/>
    </row>
    <row r="148" spans="1:26" ht="21.75" customHeight="1" x14ac:dyDescent="0.25">
      <c r="A148" s="7"/>
      <c r="B148" s="24"/>
      <c r="C148" s="81"/>
      <c r="D148" s="30"/>
      <c r="E148" s="29"/>
      <c r="F148" s="22"/>
      <c r="G148" s="27"/>
      <c r="H148" s="26"/>
      <c r="I148" s="82"/>
      <c r="J148" s="83"/>
      <c r="K148" s="71"/>
      <c r="L148" s="101"/>
      <c r="M148" s="84"/>
      <c r="N148" s="84"/>
      <c r="O148" s="104" t="s">
        <v>60</v>
      </c>
      <c r="P148" s="79"/>
      <c r="Q148" s="80">
        <v>240</v>
      </c>
      <c r="R148" s="102"/>
      <c r="S148" s="103">
        <v>60</v>
      </c>
      <c r="T148" s="103">
        <v>59.9</v>
      </c>
      <c r="U148" s="103">
        <v>91.4</v>
      </c>
      <c r="V148" s="103">
        <v>91.5</v>
      </c>
      <c r="W148" s="103">
        <v>0</v>
      </c>
      <c r="X148" s="103">
        <v>0</v>
      </c>
      <c r="Y148" s="8"/>
      <c r="Z148" s="2"/>
    </row>
    <row r="149" spans="1:26" ht="70.5" customHeight="1" x14ac:dyDescent="0.2">
      <c r="A149" s="7"/>
      <c r="B149" s="230">
        <v>20205000</v>
      </c>
      <c r="C149" s="230"/>
      <c r="D149" s="30" t="s">
        <v>9</v>
      </c>
      <c r="E149" s="29"/>
      <c r="F149" s="204" t="s">
        <v>150</v>
      </c>
      <c r="G149" s="27" t="s">
        <v>11</v>
      </c>
      <c r="H149" s="26" t="s">
        <v>1</v>
      </c>
      <c r="I149" s="231"/>
      <c r="J149" s="232"/>
      <c r="K149" s="119" t="s">
        <v>84</v>
      </c>
      <c r="L149" s="233"/>
      <c r="M149" s="233"/>
      <c r="N149" s="233"/>
      <c r="O149" s="233"/>
      <c r="P149" s="233"/>
      <c r="Q149" s="233"/>
      <c r="R149" s="234"/>
      <c r="S149" s="105">
        <f>S150+S152+S153</f>
        <v>2126.4</v>
      </c>
      <c r="T149" s="105">
        <f t="shared" ref="T149:U149" si="32">T150+T152+T153</f>
        <v>2126.4</v>
      </c>
      <c r="U149" s="105">
        <f t="shared" si="32"/>
        <v>3401.5</v>
      </c>
      <c r="V149" s="105">
        <f t="shared" ref="V149:X149" si="33">V150+V152+V153</f>
        <v>3530.5</v>
      </c>
      <c r="W149" s="105">
        <f t="shared" si="33"/>
        <v>3330.5</v>
      </c>
      <c r="X149" s="105">
        <f t="shared" si="33"/>
        <v>3330.5</v>
      </c>
      <c r="Y149" s="8"/>
      <c r="Z149" s="2"/>
    </row>
    <row r="150" spans="1:26" ht="22.5" customHeight="1" x14ac:dyDescent="0.2">
      <c r="A150" s="7"/>
      <c r="B150" s="96"/>
      <c r="C150" s="96"/>
      <c r="D150" s="30"/>
      <c r="E150" s="29"/>
      <c r="F150" s="28"/>
      <c r="G150" s="27"/>
      <c r="H150" s="26"/>
      <c r="I150" s="97"/>
      <c r="J150" s="98"/>
      <c r="K150" s="120"/>
      <c r="L150" s="99"/>
      <c r="M150" s="99"/>
      <c r="N150" s="99"/>
      <c r="O150" s="78">
        <v>113</v>
      </c>
      <c r="P150" s="99"/>
      <c r="Q150" s="101">
        <v>110</v>
      </c>
      <c r="R150" s="100"/>
      <c r="S150" s="103">
        <v>1479.3</v>
      </c>
      <c r="T150" s="103">
        <v>1479.3</v>
      </c>
      <c r="U150" s="103">
        <v>2753.5</v>
      </c>
      <c r="V150" s="103">
        <v>2857.9</v>
      </c>
      <c r="W150" s="103">
        <v>2857.9</v>
      </c>
      <c r="X150" s="103">
        <v>2857.9</v>
      </c>
      <c r="Y150" s="8"/>
      <c r="Z150" s="2"/>
    </row>
    <row r="151" spans="1:26" ht="23.25" customHeight="1" x14ac:dyDescent="0.2">
      <c r="A151" s="7"/>
      <c r="B151" s="179"/>
      <c r="C151" s="179"/>
      <c r="D151" s="30"/>
      <c r="E151" s="29"/>
      <c r="F151" s="28"/>
      <c r="G151" s="27"/>
      <c r="H151" s="26"/>
      <c r="I151" s="180"/>
      <c r="J151" s="181"/>
      <c r="K151" s="200" t="s">
        <v>139</v>
      </c>
      <c r="L151" s="182"/>
      <c r="M151" s="182"/>
      <c r="N151" s="182"/>
      <c r="O151" s="78">
        <v>113</v>
      </c>
      <c r="P151" s="182"/>
      <c r="Q151" s="101">
        <v>111</v>
      </c>
      <c r="R151" s="183"/>
      <c r="S151" s="103">
        <v>1141.2</v>
      </c>
      <c r="T151" s="103">
        <v>1141.2</v>
      </c>
      <c r="U151" s="103">
        <v>2114.8000000000002</v>
      </c>
      <c r="V151" s="103">
        <v>2195</v>
      </c>
      <c r="W151" s="103">
        <v>2195</v>
      </c>
      <c r="X151" s="103">
        <v>2195</v>
      </c>
      <c r="Y151" s="8"/>
      <c r="Z151" s="2"/>
    </row>
    <row r="152" spans="1:26" ht="26.25" customHeight="1" x14ac:dyDescent="0.2">
      <c r="A152" s="7"/>
      <c r="B152" s="96"/>
      <c r="C152" s="96"/>
      <c r="D152" s="30"/>
      <c r="E152" s="29"/>
      <c r="F152" s="28"/>
      <c r="G152" s="27"/>
      <c r="H152" s="26"/>
      <c r="I152" s="97"/>
      <c r="J152" s="98"/>
      <c r="K152" s="120"/>
      <c r="L152" s="99"/>
      <c r="M152" s="99"/>
      <c r="N152" s="99"/>
      <c r="O152" s="78">
        <v>113</v>
      </c>
      <c r="P152" s="99"/>
      <c r="Q152" s="101">
        <v>240</v>
      </c>
      <c r="R152" s="100"/>
      <c r="S152" s="103">
        <v>627.79999999999995</v>
      </c>
      <c r="T152" s="103">
        <v>627.79999999999995</v>
      </c>
      <c r="U152" s="103">
        <v>613</v>
      </c>
      <c r="V152" s="103">
        <v>668.5</v>
      </c>
      <c r="W152" s="103">
        <v>468.5</v>
      </c>
      <c r="X152" s="103">
        <v>468.5</v>
      </c>
      <c r="Y152" s="8"/>
      <c r="Z152" s="2"/>
    </row>
    <row r="153" spans="1:26" ht="24.75" customHeight="1" x14ac:dyDescent="0.2">
      <c r="A153" s="7"/>
      <c r="B153" s="96"/>
      <c r="C153" s="96"/>
      <c r="D153" s="30"/>
      <c r="E153" s="29"/>
      <c r="F153" s="28"/>
      <c r="G153" s="27"/>
      <c r="H153" s="26"/>
      <c r="I153" s="97"/>
      <c r="J153" s="98"/>
      <c r="K153" s="120"/>
      <c r="L153" s="99"/>
      <c r="M153" s="99"/>
      <c r="N153" s="99"/>
      <c r="O153" s="78">
        <v>113</v>
      </c>
      <c r="P153" s="99"/>
      <c r="Q153" s="101">
        <v>850</v>
      </c>
      <c r="R153" s="100"/>
      <c r="S153" s="103">
        <v>19.3</v>
      </c>
      <c r="T153" s="103">
        <v>19.3</v>
      </c>
      <c r="U153" s="103">
        <v>35</v>
      </c>
      <c r="V153" s="103">
        <v>4.0999999999999996</v>
      </c>
      <c r="W153" s="103">
        <v>4.0999999999999996</v>
      </c>
      <c r="X153" s="103">
        <v>4.0999999999999996</v>
      </c>
      <c r="Y153" s="8"/>
      <c r="Z153" s="2"/>
    </row>
    <row r="154" spans="1:26" ht="71.25" customHeight="1" x14ac:dyDescent="0.2">
      <c r="A154" s="7"/>
      <c r="B154" s="96"/>
      <c r="C154" s="96"/>
      <c r="D154" s="30"/>
      <c r="E154" s="29"/>
      <c r="F154" s="204" t="s">
        <v>151</v>
      </c>
      <c r="G154" s="27"/>
      <c r="H154" s="26"/>
      <c r="I154" s="97"/>
      <c r="J154" s="98"/>
      <c r="K154" s="121" t="s">
        <v>85</v>
      </c>
      <c r="L154" s="99"/>
      <c r="M154" s="99"/>
      <c r="N154" s="99"/>
      <c r="O154" s="78"/>
      <c r="P154" s="99"/>
      <c r="Q154" s="99"/>
      <c r="R154" s="100"/>
      <c r="S154" s="105">
        <f>S155</f>
        <v>400</v>
      </c>
      <c r="T154" s="105">
        <f t="shared" ref="T154:X154" si="34">T155</f>
        <v>400</v>
      </c>
      <c r="U154" s="105">
        <v>384.5</v>
      </c>
      <c r="V154" s="105">
        <f t="shared" si="34"/>
        <v>0</v>
      </c>
      <c r="W154" s="105">
        <f t="shared" si="34"/>
        <v>0</v>
      </c>
      <c r="X154" s="105">
        <f t="shared" si="34"/>
        <v>0</v>
      </c>
      <c r="Y154" s="8"/>
      <c r="Z154" s="2"/>
    </row>
    <row r="155" spans="1:26" ht="36" customHeight="1" x14ac:dyDescent="0.2">
      <c r="A155" s="7"/>
      <c r="B155" s="96"/>
      <c r="C155" s="96"/>
      <c r="D155" s="30"/>
      <c r="E155" s="29"/>
      <c r="F155" s="28"/>
      <c r="G155" s="27"/>
      <c r="H155" s="26"/>
      <c r="I155" s="97"/>
      <c r="J155" s="98"/>
      <c r="K155" s="120"/>
      <c r="L155" s="99"/>
      <c r="M155" s="99"/>
      <c r="N155" s="99"/>
      <c r="O155" s="78" t="s">
        <v>86</v>
      </c>
      <c r="P155" s="99"/>
      <c r="Q155" s="99"/>
      <c r="R155" s="100"/>
      <c r="S155" s="135">
        <v>400</v>
      </c>
      <c r="T155" s="135">
        <v>400</v>
      </c>
      <c r="U155" s="135">
        <v>0</v>
      </c>
      <c r="V155" s="105"/>
      <c r="W155" s="105"/>
      <c r="X155" s="105"/>
      <c r="Y155" s="8"/>
      <c r="Z155" s="2"/>
    </row>
    <row r="156" spans="1:26" ht="75" customHeight="1" x14ac:dyDescent="0.2">
      <c r="A156" s="7"/>
      <c r="B156" s="230">
        <v>20208000</v>
      </c>
      <c r="C156" s="230"/>
      <c r="D156" s="30" t="s">
        <v>9</v>
      </c>
      <c r="E156" s="29"/>
      <c r="F156" s="28" t="s">
        <v>109</v>
      </c>
      <c r="G156" s="27" t="s">
        <v>10</v>
      </c>
      <c r="H156" s="26" t="s">
        <v>1</v>
      </c>
      <c r="I156" s="231"/>
      <c r="J156" s="232"/>
      <c r="K156" s="119" t="s">
        <v>87</v>
      </c>
      <c r="L156" s="233"/>
      <c r="M156" s="233"/>
      <c r="N156" s="233"/>
      <c r="O156" s="233"/>
      <c r="P156" s="233"/>
      <c r="Q156" s="233"/>
      <c r="R156" s="234"/>
      <c r="S156" s="105">
        <f>S157+S159</f>
        <v>48</v>
      </c>
      <c r="T156" s="105">
        <f t="shared" ref="T156:U156" si="35">T157+T159</f>
        <v>47.5</v>
      </c>
      <c r="U156" s="105">
        <f t="shared" si="35"/>
        <v>48</v>
      </c>
      <c r="V156" s="105">
        <f t="shared" ref="V156:X156" si="36">V157+V159</f>
        <v>49.9</v>
      </c>
      <c r="W156" s="105">
        <f t="shared" si="36"/>
        <v>49.9</v>
      </c>
      <c r="X156" s="105">
        <f t="shared" si="36"/>
        <v>49.9</v>
      </c>
      <c r="Y156" s="8"/>
      <c r="Z156" s="2"/>
    </row>
    <row r="157" spans="1:26" ht="20.25" customHeight="1" x14ac:dyDescent="0.25">
      <c r="A157" s="7"/>
      <c r="B157" s="24"/>
      <c r="C157" s="55">
        <v>20200000</v>
      </c>
      <c r="D157" s="55" t="s">
        <v>9</v>
      </c>
      <c r="E157" s="23">
        <v>20208000</v>
      </c>
      <c r="F157" s="22"/>
      <c r="G157" s="20"/>
      <c r="H157" s="21"/>
      <c r="I157" s="56"/>
      <c r="J157" s="56"/>
      <c r="K157" s="20"/>
      <c r="L157" s="101" t="s">
        <v>4</v>
      </c>
      <c r="M157" s="84"/>
      <c r="N157" s="84"/>
      <c r="O157" s="78">
        <v>113</v>
      </c>
      <c r="P157" s="79">
        <v>7950000</v>
      </c>
      <c r="Q157" s="80">
        <v>360</v>
      </c>
      <c r="R157" s="84">
        <v>0</v>
      </c>
      <c r="S157" s="87">
        <v>48</v>
      </c>
      <c r="T157" s="87">
        <v>47.5</v>
      </c>
      <c r="U157" s="87">
        <v>48</v>
      </c>
      <c r="V157" s="87">
        <v>49.9</v>
      </c>
      <c r="W157" s="87">
        <v>49.9</v>
      </c>
      <c r="X157" s="87">
        <v>49.9</v>
      </c>
      <c r="Y157" s="8"/>
      <c r="Z157" s="2"/>
    </row>
    <row r="158" spans="1:26" ht="21.75" customHeight="1" x14ac:dyDescent="0.25">
      <c r="A158" s="7"/>
      <c r="B158" s="24"/>
      <c r="C158" s="55">
        <v>20200000</v>
      </c>
      <c r="D158" s="55" t="s">
        <v>9</v>
      </c>
      <c r="E158" s="23">
        <v>20208000</v>
      </c>
      <c r="F158" s="22"/>
      <c r="G158" s="20"/>
      <c r="H158" s="21"/>
      <c r="I158" s="56"/>
      <c r="J158" s="56"/>
      <c r="K158" s="20"/>
      <c r="L158" s="101" t="s">
        <v>4</v>
      </c>
      <c r="M158" s="84"/>
      <c r="N158" s="84"/>
      <c r="O158" s="78"/>
      <c r="P158" s="79"/>
      <c r="Q158" s="80"/>
      <c r="R158" s="84">
        <v>0</v>
      </c>
      <c r="S158" s="87"/>
      <c r="T158" s="87"/>
      <c r="U158" s="87"/>
      <c r="V158" s="87"/>
      <c r="W158" s="87"/>
      <c r="X158" s="87"/>
      <c r="Y158" s="8"/>
      <c r="Z158" s="2"/>
    </row>
    <row r="159" spans="1:26" ht="21.75" customHeight="1" x14ac:dyDescent="0.25">
      <c r="A159" s="7"/>
      <c r="B159" s="24"/>
      <c r="C159" s="93"/>
      <c r="D159" s="30"/>
      <c r="E159" s="29"/>
      <c r="F159" s="22"/>
      <c r="G159" s="27"/>
      <c r="H159" s="26"/>
      <c r="I159" s="94"/>
      <c r="J159" s="95"/>
      <c r="K159" s="20"/>
      <c r="L159" s="101"/>
      <c r="M159" s="84"/>
      <c r="N159" s="84"/>
      <c r="O159" s="78">
        <v>412</v>
      </c>
      <c r="P159" s="79"/>
      <c r="Q159" s="80">
        <v>240</v>
      </c>
      <c r="R159" s="102"/>
      <c r="S159" s="103"/>
      <c r="T159" s="103"/>
      <c r="U159" s="103"/>
      <c r="V159" s="103"/>
      <c r="W159" s="103"/>
      <c r="X159" s="103"/>
      <c r="Y159" s="8"/>
      <c r="Z159" s="2"/>
    </row>
    <row r="160" spans="1:26" ht="63.75" customHeight="1" x14ac:dyDescent="0.25">
      <c r="A160" s="7"/>
      <c r="B160" s="24"/>
      <c r="C160" s="93"/>
      <c r="D160" s="30"/>
      <c r="E160" s="29"/>
      <c r="F160" s="22" t="s">
        <v>110</v>
      </c>
      <c r="G160" s="27"/>
      <c r="H160" s="26"/>
      <c r="I160" s="94"/>
      <c r="J160" s="95"/>
      <c r="K160" s="117" t="s">
        <v>111</v>
      </c>
      <c r="L160" s="101"/>
      <c r="M160" s="84"/>
      <c r="N160" s="84"/>
      <c r="O160" s="78"/>
      <c r="P160" s="79"/>
      <c r="Q160" s="80"/>
      <c r="R160" s="102"/>
      <c r="S160" s="103">
        <f t="shared" ref="S160:T160" si="37">S161</f>
        <v>191.4</v>
      </c>
      <c r="T160" s="103">
        <f t="shared" si="37"/>
        <v>191.4</v>
      </c>
      <c r="U160" s="103">
        <f>U161</f>
        <v>215.6</v>
      </c>
      <c r="V160" s="103">
        <f t="shared" ref="V160:X160" si="38">V161</f>
        <v>208.7</v>
      </c>
      <c r="W160" s="103">
        <f t="shared" si="38"/>
        <v>213.7</v>
      </c>
      <c r="X160" s="103">
        <f t="shared" si="38"/>
        <v>218.7</v>
      </c>
      <c r="Y160" s="8"/>
      <c r="Z160" s="2"/>
    </row>
    <row r="161" spans="1:26" ht="30.75" customHeight="1" x14ac:dyDescent="0.2">
      <c r="A161" s="7"/>
      <c r="B161" s="230">
        <v>20209000</v>
      </c>
      <c r="C161" s="230"/>
      <c r="D161" s="30" t="s">
        <v>9</v>
      </c>
      <c r="E161" s="29"/>
      <c r="F161" s="28" t="s">
        <v>112</v>
      </c>
      <c r="G161" s="27" t="s">
        <v>8</v>
      </c>
      <c r="H161" s="26" t="s">
        <v>1</v>
      </c>
      <c r="I161" s="231"/>
      <c r="J161" s="232"/>
      <c r="K161" s="122" t="s">
        <v>8</v>
      </c>
      <c r="L161" s="233"/>
      <c r="M161" s="233"/>
      <c r="N161" s="233"/>
      <c r="O161" s="233"/>
      <c r="P161" s="233"/>
      <c r="Q161" s="233"/>
      <c r="R161" s="234"/>
      <c r="S161" s="105">
        <f>S162+S163+S164</f>
        <v>191.4</v>
      </c>
      <c r="T161" s="105">
        <f t="shared" ref="T161" si="39">T162+T163+T164</f>
        <v>191.4</v>
      </c>
      <c r="U161" s="105">
        <f>U162+U163+U164</f>
        <v>215.6</v>
      </c>
      <c r="V161" s="105">
        <f>V162+V163+V164</f>
        <v>208.7</v>
      </c>
      <c r="W161" s="105">
        <f>W162+W163+W164</f>
        <v>213.7</v>
      </c>
      <c r="X161" s="105">
        <f>X162+X163+X164</f>
        <v>218.7</v>
      </c>
      <c r="Y161" s="8"/>
      <c r="Z161" s="2"/>
    </row>
    <row r="162" spans="1:26" ht="23.25" customHeight="1" x14ac:dyDescent="0.25">
      <c r="A162" s="7"/>
      <c r="B162" s="24"/>
      <c r="C162" s="55">
        <v>20200000</v>
      </c>
      <c r="D162" s="55" t="s">
        <v>9</v>
      </c>
      <c r="E162" s="23">
        <v>20209000</v>
      </c>
      <c r="F162" s="22"/>
      <c r="G162" s="20"/>
      <c r="H162" s="21"/>
      <c r="I162" s="56"/>
      <c r="J162" s="56"/>
      <c r="K162" s="20"/>
      <c r="L162" s="101" t="s">
        <v>4</v>
      </c>
      <c r="M162" s="84"/>
      <c r="N162" s="84"/>
      <c r="O162" s="78">
        <v>1001</v>
      </c>
      <c r="P162" s="79">
        <v>4910000</v>
      </c>
      <c r="Q162" s="80">
        <v>310</v>
      </c>
      <c r="R162" s="84">
        <v>0</v>
      </c>
      <c r="S162" s="87">
        <v>111.4</v>
      </c>
      <c r="T162" s="87">
        <v>111.4</v>
      </c>
      <c r="U162" s="87">
        <v>115.6</v>
      </c>
      <c r="V162" s="87">
        <v>123.7</v>
      </c>
      <c r="W162" s="87">
        <v>123.7</v>
      </c>
      <c r="X162" s="87">
        <v>123.7</v>
      </c>
      <c r="Y162" s="8"/>
      <c r="Z162" s="2"/>
    </row>
    <row r="163" spans="1:26" ht="21.75" customHeight="1" x14ac:dyDescent="0.25">
      <c r="A163" s="7"/>
      <c r="B163" s="24"/>
      <c r="C163" s="55">
        <v>20200000</v>
      </c>
      <c r="D163" s="55" t="s">
        <v>9</v>
      </c>
      <c r="E163" s="23">
        <v>20209000</v>
      </c>
      <c r="F163" s="22"/>
      <c r="G163" s="20"/>
      <c r="H163" s="21"/>
      <c r="I163" s="56"/>
      <c r="J163" s="56"/>
      <c r="K163" s="20"/>
      <c r="L163" s="101" t="s">
        <v>4</v>
      </c>
      <c r="M163" s="84"/>
      <c r="N163" s="84"/>
      <c r="O163" s="78">
        <v>1003</v>
      </c>
      <c r="P163" s="79">
        <v>1008800</v>
      </c>
      <c r="Q163" s="80">
        <v>310</v>
      </c>
      <c r="R163" s="84">
        <v>0</v>
      </c>
      <c r="S163" s="87">
        <v>0</v>
      </c>
      <c r="T163" s="87">
        <v>0</v>
      </c>
      <c r="U163" s="87">
        <v>20</v>
      </c>
      <c r="V163" s="87">
        <v>0</v>
      </c>
      <c r="W163" s="87">
        <v>0</v>
      </c>
      <c r="X163" s="87">
        <v>0</v>
      </c>
      <c r="Y163" s="8"/>
      <c r="Z163" s="2"/>
    </row>
    <row r="164" spans="1:26" ht="21.75" customHeight="1" x14ac:dyDescent="0.25">
      <c r="A164" s="7"/>
      <c r="B164" s="24"/>
      <c r="C164" s="55">
        <v>20200000</v>
      </c>
      <c r="D164" s="55" t="s">
        <v>9</v>
      </c>
      <c r="E164" s="23">
        <v>20209000</v>
      </c>
      <c r="F164" s="22"/>
      <c r="G164" s="20"/>
      <c r="H164" s="21"/>
      <c r="I164" s="56"/>
      <c r="J164" s="56"/>
      <c r="K164" s="20"/>
      <c r="L164" s="101" t="s">
        <v>4</v>
      </c>
      <c r="M164" s="84"/>
      <c r="N164" s="84"/>
      <c r="O164" s="78">
        <v>1003</v>
      </c>
      <c r="P164" s="79">
        <v>7950000</v>
      </c>
      <c r="Q164" s="80">
        <v>320</v>
      </c>
      <c r="R164" s="84">
        <v>0</v>
      </c>
      <c r="S164" s="87">
        <v>80</v>
      </c>
      <c r="T164" s="87">
        <v>80</v>
      </c>
      <c r="U164" s="87">
        <v>80</v>
      </c>
      <c r="V164" s="87">
        <v>85</v>
      </c>
      <c r="W164" s="87">
        <v>90</v>
      </c>
      <c r="X164" s="87">
        <v>95</v>
      </c>
      <c r="Y164" s="8"/>
      <c r="Z164" s="2"/>
    </row>
    <row r="165" spans="1:26" ht="81" customHeight="1" x14ac:dyDescent="0.2">
      <c r="A165" s="7"/>
      <c r="B165" s="225">
        <v>20500000</v>
      </c>
      <c r="C165" s="225"/>
      <c r="D165" s="30" t="s">
        <v>3</v>
      </c>
      <c r="E165" s="29"/>
      <c r="F165" s="32" t="s">
        <v>113</v>
      </c>
      <c r="G165" s="27" t="s">
        <v>2</v>
      </c>
      <c r="H165" s="26" t="s">
        <v>1</v>
      </c>
      <c r="I165" s="226"/>
      <c r="J165" s="227"/>
      <c r="K165" s="117" t="s">
        <v>114</v>
      </c>
      <c r="L165" s="228"/>
      <c r="M165" s="228"/>
      <c r="N165" s="228"/>
      <c r="O165" s="228"/>
      <c r="P165" s="228"/>
      <c r="Q165" s="228"/>
      <c r="R165" s="229"/>
      <c r="S165" s="111">
        <f t="shared" ref="S165:X165" si="40">S166+S172</f>
        <v>204.9</v>
      </c>
      <c r="T165" s="111">
        <f t="shared" si="40"/>
        <v>204.9</v>
      </c>
      <c r="U165" s="111">
        <f t="shared" si="40"/>
        <v>225.5</v>
      </c>
      <c r="V165" s="111">
        <f t="shared" si="40"/>
        <v>218.5</v>
      </c>
      <c r="W165" s="111">
        <f t="shared" si="40"/>
        <v>225.9</v>
      </c>
      <c r="X165" s="111">
        <f t="shared" si="40"/>
        <v>225.9</v>
      </c>
      <c r="Y165" s="8"/>
      <c r="Z165" s="2"/>
    </row>
    <row r="166" spans="1:26" ht="35.25" customHeight="1" x14ac:dyDescent="0.2">
      <c r="A166" s="7"/>
      <c r="B166" s="136"/>
      <c r="C166" s="136"/>
      <c r="D166" s="30"/>
      <c r="E166" s="29"/>
      <c r="F166" s="32" t="s">
        <v>115</v>
      </c>
      <c r="G166" s="27"/>
      <c r="H166" s="26"/>
      <c r="I166" s="137"/>
      <c r="J166" s="138"/>
      <c r="K166" s="131" t="s">
        <v>116</v>
      </c>
      <c r="L166" s="139"/>
      <c r="M166" s="139"/>
      <c r="N166" s="139"/>
      <c r="O166" s="139"/>
      <c r="P166" s="139"/>
      <c r="Q166" s="139"/>
      <c r="R166" s="140"/>
      <c r="S166" s="111">
        <f t="shared" ref="S166:X167" si="41">S167</f>
        <v>201.1</v>
      </c>
      <c r="T166" s="111">
        <f t="shared" si="41"/>
        <v>201.1</v>
      </c>
      <c r="U166" s="111">
        <f t="shared" si="41"/>
        <v>221.7</v>
      </c>
      <c r="V166" s="111">
        <f t="shared" si="41"/>
        <v>214.7</v>
      </c>
      <c r="W166" s="111">
        <f t="shared" si="41"/>
        <v>222.1</v>
      </c>
      <c r="X166" s="111">
        <f t="shared" si="41"/>
        <v>222.1</v>
      </c>
      <c r="Y166" s="8"/>
      <c r="Z166" s="2"/>
    </row>
    <row r="167" spans="1:26" ht="22.5" customHeight="1" x14ac:dyDescent="0.2">
      <c r="A167" s="7"/>
      <c r="B167" s="136"/>
      <c r="C167" s="136"/>
      <c r="D167" s="30"/>
      <c r="E167" s="29"/>
      <c r="F167" s="32" t="s">
        <v>117</v>
      </c>
      <c r="G167" s="27"/>
      <c r="H167" s="26"/>
      <c r="I167" s="137"/>
      <c r="J167" s="138"/>
      <c r="K167" s="149" t="s">
        <v>118</v>
      </c>
      <c r="L167" s="139"/>
      <c r="M167" s="139"/>
      <c r="N167" s="139"/>
      <c r="O167" s="139"/>
      <c r="P167" s="139"/>
      <c r="Q167" s="139"/>
      <c r="R167" s="140"/>
      <c r="S167" s="111">
        <f>S168</f>
        <v>201.1</v>
      </c>
      <c r="T167" s="111">
        <f t="shared" si="41"/>
        <v>201.1</v>
      </c>
      <c r="U167" s="111">
        <f t="shared" si="41"/>
        <v>221.7</v>
      </c>
      <c r="V167" s="111">
        <f t="shared" si="41"/>
        <v>214.7</v>
      </c>
      <c r="W167" s="111">
        <f t="shared" si="41"/>
        <v>222.1</v>
      </c>
      <c r="X167" s="111">
        <f t="shared" si="41"/>
        <v>222.1</v>
      </c>
      <c r="Y167" s="8"/>
      <c r="Z167" s="2"/>
    </row>
    <row r="168" spans="1:26" ht="28.5" customHeight="1" thickBot="1" x14ac:dyDescent="0.25">
      <c r="A168" s="7"/>
      <c r="B168" s="136"/>
      <c r="C168" s="136"/>
      <c r="D168" s="30"/>
      <c r="E168" s="29"/>
      <c r="F168" s="32" t="s">
        <v>120</v>
      </c>
      <c r="G168" s="27"/>
      <c r="H168" s="26"/>
      <c r="I168" s="137"/>
      <c r="J168" s="138"/>
      <c r="K168" s="150" t="s">
        <v>119</v>
      </c>
      <c r="L168" s="139"/>
      <c r="M168" s="139"/>
      <c r="N168" s="139"/>
      <c r="O168" s="12"/>
      <c r="P168" s="139"/>
      <c r="Q168" s="139"/>
      <c r="R168" s="140"/>
      <c r="S168" s="111">
        <f>S169+S171</f>
        <v>201.1</v>
      </c>
      <c r="T168" s="111">
        <f t="shared" ref="T168:U168" si="42">T169+T171</f>
        <v>201.1</v>
      </c>
      <c r="U168" s="191">
        <f t="shared" si="42"/>
        <v>221.7</v>
      </c>
      <c r="V168" s="111">
        <f t="shared" ref="V168:X168" si="43">V169+V171</f>
        <v>214.7</v>
      </c>
      <c r="W168" s="111">
        <f t="shared" si="43"/>
        <v>222.1</v>
      </c>
      <c r="X168" s="111">
        <f t="shared" si="43"/>
        <v>222.1</v>
      </c>
      <c r="Y168" s="8"/>
      <c r="Z168" s="2"/>
    </row>
    <row r="169" spans="1:26" ht="28.5" customHeight="1" thickBot="1" x14ac:dyDescent="0.25">
      <c r="A169" s="7"/>
      <c r="B169" s="144"/>
      <c r="C169" s="144"/>
      <c r="D169" s="30"/>
      <c r="E169" s="29"/>
      <c r="F169" s="32"/>
      <c r="G169" s="27"/>
      <c r="H169" s="26"/>
      <c r="I169" s="145"/>
      <c r="J169" s="146"/>
      <c r="K169" s="185" t="s">
        <v>135</v>
      </c>
      <c r="L169" s="147"/>
      <c r="M169" s="147"/>
      <c r="N169" s="147"/>
      <c r="O169" s="12">
        <v>203</v>
      </c>
      <c r="P169" s="147"/>
      <c r="Q169" s="147">
        <v>120</v>
      </c>
      <c r="R169" s="148"/>
      <c r="S169" s="111">
        <v>201.1</v>
      </c>
      <c r="T169" s="111">
        <v>201.1</v>
      </c>
      <c r="U169" s="103">
        <v>221.7</v>
      </c>
      <c r="V169" s="103">
        <v>214.7</v>
      </c>
      <c r="W169" s="103">
        <v>222.1</v>
      </c>
      <c r="X169" s="103">
        <v>222.1</v>
      </c>
      <c r="Y169" s="8"/>
      <c r="Z169" s="2"/>
    </row>
    <row r="170" spans="1:26" ht="28.5" customHeight="1" thickBot="1" x14ac:dyDescent="0.25">
      <c r="A170" s="7"/>
      <c r="B170" s="174"/>
      <c r="C170" s="174"/>
      <c r="D170" s="30"/>
      <c r="E170" s="29"/>
      <c r="F170" s="32"/>
      <c r="G170" s="27"/>
      <c r="H170" s="26"/>
      <c r="I170" s="175"/>
      <c r="J170" s="176"/>
      <c r="K170" s="201" t="s">
        <v>139</v>
      </c>
      <c r="L170" s="177"/>
      <c r="M170" s="177"/>
      <c r="N170" s="177"/>
      <c r="O170" s="12">
        <v>203</v>
      </c>
      <c r="P170" s="177"/>
      <c r="Q170" s="177">
        <v>120</v>
      </c>
      <c r="R170" s="178"/>
      <c r="S170" s="111">
        <v>154.4</v>
      </c>
      <c r="T170" s="111">
        <v>154.4</v>
      </c>
      <c r="U170" s="103">
        <v>170.3</v>
      </c>
      <c r="V170" s="103">
        <v>164.9</v>
      </c>
      <c r="W170" s="103">
        <v>164.9</v>
      </c>
      <c r="X170" s="103">
        <v>164.9</v>
      </c>
      <c r="Y170" s="8"/>
      <c r="Z170" s="2"/>
    </row>
    <row r="171" spans="1:26" ht="28.5" customHeight="1" thickBot="1" x14ac:dyDescent="0.25">
      <c r="A171" s="7"/>
      <c r="B171" s="144"/>
      <c r="C171" s="144"/>
      <c r="D171" s="30"/>
      <c r="E171" s="29"/>
      <c r="F171" s="32"/>
      <c r="G171" s="27"/>
      <c r="H171" s="26"/>
      <c r="I171" s="145"/>
      <c r="J171" s="146"/>
      <c r="K171" s="185"/>
      <c r="L171" s="147"/>
      <c r="M171" s="147"/>
      <c r="N171" s="147"/>
      <c r="O171" s="12">
        <v>203</v>
      </c>
      <c r="P171" s="147"/>
      <c r="Q171" s="147">
        <v>240</v>
      </c>
      <c r="R171" s="148"/>
      <c r="S171" s="111">
        <v>0</v>
      </c>
      <c r="T171" s="111">
        <v>0</v>
      </c>
      <c r="U171" s="111"/>
      <c r="V171" s="111"/>
      <c r="W171" s="111"/>
      <c r="X171" s="111"/>
      <c r="Y171" s="8"/>
      <c r="Z171" s="2"/>
    </row>
    <row r="172" spans="1:26" ht="39" customHeight="1" x14ac:dyDescent="0.2">
      <c r="A172" s="7"/>
      <c r="B172" s="230">
        <v>20501000</v>
      </c>
      <c r="C172" s="230"/>
      <c r="D172" s="30" t="s">
        <v>3</v>
      </c>
      <c r="E172" s="29"/>
      <c r="F172" s="204" t="s">
        <v>152</v>
      </c>
      <c r="G172" s="27" t="s">
        <v>2</v>
      </c>
      <c r="H172" s="26" t="s">
        <v>1</v>
      </c>
      <c r="I172" s="231"/>
      <c r="J172" s="232"/>
      <c r="K172" s="123" t="s">
        <v>2</v>
      </c>
      <c r="L172" s="233"/>
      <c r="M172" s="233"/>
      <c r="N172" s="233"/>
      <c r="O172" s="233"/>
      <c r="P172" s="233"/>
      <c r="Q172" s="233"/>
      <c r="R172" s="233"/>
      <c r="S172" s="105">
        <f t="shared" ref="S172:T172" si="44">S173</f>
        <v>3.8</v>
      </c>
      <c r="T172" s="111">
        <f t="shared" si="44"/>
        <v>3.8</v>
      </c>
      <c r="U172" s="111">
        <f>U173</f>
        <v>3.8</v>
      </c>
      <c r="V172" s="111">
        <f>V173</f>
        <v>3.8</v>
      </c>
      <c r="W172" s="111">
        <f>W173</f>
        <v>3.8</v>
      </c>
      <c r="X172" s="111">
        <f>X173</f>
        <v>3.8</v>
      </c>
      <c r="Y172" s="8"/>
      <c r="Z172" s="2"/>
    </row>
    <row r="173" spans="1:26" ht="20.25" customHeight="1" thickBot="1" x14ac:dyDescent="0.3">
      <c r="A173" s="7"/>
      <c r="B173" s="19"/>
      <c r="C173" s="18">
        <v>20500000</v>
      </c>
      <c r="D173" s="18" t="s">
        <v>3</v>
      </c>
      <c r="E173" s="17">
        <v>20501000</v>
      </c>
      <c r="F173" s="16"/>
      <c r="G173" s="13"/>
      <c r="H173" s="15"/>
      <c r="I173" s="14"/>
      <c r="J173" s="14"/>
      <c r="K173" s="184" t="s">
        <v>134</v>
      </c>
      <c r="L173" s="13" t="s">
        <v>4</v>
      </c>
      <c r="M173" s="9"/>
      <c r="N173" s="9"/>
      <c r="O173" s="12">
        <v>104</v>
      </c>
      <c r="P173" s="11">
        <v>29500</v>
      </c>
      <c r="Q173" s="10">
        <v>240</v>
      </c>
      <c r="R173" s="9">
        <v>0</v>
      </c>
      <c r="S173" s="88">
        <v>3.8</v>
      </c>
      <c r="T173" s="88">
        <v>3.8</v>
      </c>
      <c r="U173" s="192">
        <v>3.8</v>
      </c>
      <c r="V173" s="88">
        <v>3.8</v>
      </c>
      <c r="W173" s="88">
        <v>3.8</v>
      </c>
      <c r="X173" s="88">
        <v>3.8</v>
      </c>
      <c r="Y173" s="8"/>
      <c r="Z173" s="2"/>
    </row>
    <row r="174" spans="1:26" ht="0.75" customHeight="1" thickBot="1" x14ac:dyDescent="0.25">
      <c r="A174" s="7"/>
      <c r="B174" s="5"/>
      <c r="C174" s="5"/>
      <c r="D174" s="5" t="s">
        <v>3</v>
      </c>
      <c r="E174" s="4"/>
      <c r="F174" s="124">
        <v>20501000</v>
      </c>
      <c r="G174" s="124" t="s">
        <v>2</v>
      </c>
      <c r="H174" s="6" t="s">
        <v>1</v>
      </c>
      <c r="I174" s="125"/>
      <c r="J174" s="2"/>
      <c r="K174" s="124" t="s">
        <v>0</v>
      </c>
      <c r="L174" s="124"/>
      <c r="M174" s="124"/>
      <c r="N174" s="124"/>
      <c r="O174" s="124"/>
      <c r="P174" s="124"/>
      <c r="Q174" s="124"/>
      <c r="R174" s="124"/>
      <c r="S174" s="215">
        <v>286257.09999999998</v>
      </c>
      <c r="T174" s="215"/>
      <c r="U174" s="126">
        <v>256317.2</v>
      </c>
      <c r="V174" s="126">
        <v>256317.2</v>
      </c>
      <c r="W174" s="126">
        <v>256317.2</v>
      </c>
      <c r="X174" s="126">
        <v>256317.2</v>
      </c>
      <c r="Y174" s="2"/>
      <c r="Z174" s="2"/>
    </row>
    <row r="175" spans="1:26" ht="63" customHeight="1" x14ac:dyDescent="0.2">
      <c r="A175" s="2"/>
      <c r="B175" s="3"/>
      <c r="C175" s="3"/>
      <c r="D175" s="3"/>
      <c r="E175" s="2"/>
      <c r="F175" s="129" t="s">
        <v>121</v>
      </c>
      <c r="G175" s="127"/>
      <c r="H175" s="127"/>
      <c r="I175" s="127"/>
      <c r="J175" s="127"/>
      <c r="K175" s="117" t="s">
        <v>122</v>
      </c>
      <c r="L175" s="127"/>
      <c r="M175" s="127"/>
      <c r="N175" s="127"/>
      <c r="O175" s="127"/>
      <c r="P175" s="127"/>
      <c r="Q175" s="127"/>
      <c r="R175" s="127"/>
      <c r="S175" s="216">
        <f>S176</f>
        <v>1271.5999999999999</v>
      </c>
      <c r="T175" s="216">
        <f t="shared" ref="T175:X176" si="45">T176</f>
        <v>1271.5999999999999</v>
      </c>
      <c r="U175" s="166">
        <f t="shared" si="45"/>
        <v>930.4</v>
      </c>
      <c r="V175" s="170">
        <f t="shared" si="45"/>
        <v>938.09999999999991</v>
      </c>
      <c r="W175" s="166">
        <f t="shared" si="45"/>
        <v>938.09999999999991</v>
      </c>
      <c r="X175" s="166">
        <f t="shared" si="45"/>
        <v>938.09999999999991</v>
      </c>
      <c r="Y175" s="2"/>
      <c r="Z175" s="2"/>
    </row>
    <row r="176" spans="1:26" ht="28.5" customHeight="1" x14ac:dyDescent="0.2">
      <c r="F176" s="130" t="s">
        <v>123</v>
      </c>
      <c r="G176" s="128"/>
      <c r="H176" s="128"/>
      <c r="I176" s="128"/>
      <c r="J176" s="128"/>
      <c r="K176" s="131" t="s">
        <v>88</v>
      </c>
      <c r="L176" s="128"/>
      <c r="M176" s="128"/>
      <c r="N176" s="128"/>
      <c r="O176" s="128"/>
      <c r="P176" s="128"/>
      <c r="Q176" s="128"/>
      <c r="R176" s="128"/>
      <c r="S176" s="195">
        <f>S177</f>
        <v>1271.5999999999999</v>
      </c>
      <c r="T176" s="195">
        <f t="shared" si="45"/>
        <v>1271.5999999999999</v>
      </c>
      <c r="U176" s="165">
        <f t="shared" si="45"/>
        <v>930.4</v>
      </c>
      <c r="V176" s="169">
        <f t="shared" si="45"/>
        <v>938.09999999999991</v>
      </c>
      <c r="W176" s="163">
        <f t="shared" si="45"/>
        <v>938.09999999999991</v>
      </c>
      <c r="X176" s="163">
        <f t="shared" si="45"/>
        <v>938.09999999999991</v>
      </c>
    </row>
    <row r="177" spans="6:24" ht="54" customHeight="1" x14ac:dyDescent="0.2">
      <c r="F177" s="130" t="s">
        <v>124</v>
      </c>
      <c r="G177" s="128"/>
      <c r="H177" s="128"/>
      <c r="I177" s="128"/>
      <c r="J177" s="128"/>
      <c r="K177" s="149" t="s">
        <v>125</v>
      </c>
      <c r="L177" s="128"/>
      <c r="M177" s="128"/>
      <c r="N177" s="128"/>
      <c r="O177" s="128"/>
      <c r="P177" s="128"/>
      <c r="Q177" s="128"/>
      <c r="R177" s="128"/>
      <c r="S177" s="195">
        <f>S178+S180+S182</f>
        <v>1271.5999999999999</v>
      </c>
      <c r="T177" s="195">
        <f t="shared" ref="T177:X177" si="46">T178+T180+T182</f>
        <v>1271.5999999999999</v>
      </c>
      <c r="U177" s="165">
        <f t="shared" si="46"/>
        <v>930.4</v>
      </c>
      <c r="V177" s="165">
        <f t="shared" si="46"/>
        <v>938.09999999999991</v>
      </c>
      <c r="W177" s="163">
        <f t="shared" si="46"/>
        <v>938.09999999999991</v>
      </c>
      <c r="X177" s="163">
        <f t="shared" si="46"/>
        <v>938.09999999999991</v>
      </c>
    </row>
    <row r="178" spans="6:24" ht="44.25" customHeight="1" x14ac:dyDescent="0.2">
      <c r="F178" s="130" t="s">
        <v>126</v>
      </c>
      <c r="G178" s="128"/>
      <c r="H178" s="128"/>
      <c r="I178" s="128"/>
      <c r="J178" s="128"/>
      <c r="K178" s="112" t="s">
        <v>61</v>
      </c>
      <c r="L178" s="128"/>
      <c r="M178" s="128"/>
      <c r="N178" s="128"/>
      <c r="O178" s="132"/>
      <c r="P178" s="132"/>
      <c r="Q178" s="132"/>
      <c r="R178" s="128"/>
      <c r="S178" s="195">
        <f t="shared" ref="S178" si="47">S179</f>
        <v>82.5</v>
      </c>
      <c r="T178" s="195">
        <f t="shared" ref="T178" si="48">T179</f>
        <v>82.5</v>
      </c>
      <c r="U178" s="165">
        <f t="shared" ref="U178" si="49">U179</f>
        <v>88.1</v>
      </c>
      <c r="V178" s="169">
        <v>91.3</v>
      </c>
      <c r="W178" s="163">
        <f t="shared" ref="W178" si="50">W179</f>
        <v>91.3</v>
      </c>
      <c r="X178" s="163">
        <f t="shared" ref="X178" si="51">X179</f>
        <v>91.3</v>
      </c>
    </row>
    <row r="179" spans="6:24" ht="31.5" customHeight="1" thickBot="1" x14ac:dyDescent="0.25">
      <c r="F179" s="130"/>
      <c r="G179" s="128"/>
      <c r="H179" s="128"/>
      <c r="I179" s="128"/>
      <c r="J179" s="128"/>
      <c r="K179" s="112"/>
      <c r="L179" s="128"/>
      <c r="M179" s="128"/>
      <c r="N179" s="128"/>
      <c r="O179" s="133">
        <v>106</v>
      </c>
      <c r="P179" s="132"/>
      <c r="Q179" s="132">
        <v>540</v>
      </c>
      <c r="R179" s="128"/>
      <c r="S179" s="195">
        <v>82.5</v>
      </c>
      <c r="T179" s="195">
        <v>82.5</v>
      </c>
      <c r="U179" s="163">
        <v>88.1</v>
      </c>
      <c r="V179" s="169">
        <v>91.3</v>
      </c>
      <c r="W179" s="163">
        <v>91.3</v>
      </c>
      <c r="X179" s="163">
        <v>91.3</v>
      </c>
    </row>
    <row r="180" spans="6:24" ht="34.5" customHeight="1" x14ac:dyDescent="0.2">
      <c r="F180" s="130" t="s">
        <v>127</v>
      </c>
      <c r="G180" s="128"/>
      <c r="H180" s="128"/>
      <c r="I180" s="128"/>
      <c r="J180" s="128"/>
      <c r="K180" s="112" t="s">
        <v>70</v>
      </c>
      <c r="L180" s="128"/>
      <c r="M180" s="128"/>
      <c r="N180" s="128"/>
      <c r="O180" s="132"/>
      <c r="P180" s="132"/>
      <c r="Q180" s="132"/>
      <c r="R180" s="128"/>
      <c r="S180" s="195">
        <f>S181+S184+S183</f>
        <v>1189.0999999999999</v>
      </c>
      <c r="T180" s="195">
        <f t="shared" ref="T180:X180" si="52">T181+T184+T183</f>
        <v>1189.0999999999999</v>
      </c>
      <c r="U180" s="163">
        <f t="shared" si="52"/>
        <v>842.3</v>
      </c>
      <c r="V180" s="163">
        <f t="shared" si="52"/>
        <v>846.8</v>
      </c>
      <c r="W180" s="163">
        <f t="shared" si="52"/>
        <v>846.8</v>
      </c>
      <c r="X180" s="163">
        <f t="shared" si="52"/>
        <v>846.8</v>
      </c>
    </row>
    <row r="181" spans="6:24" ht="27" customHeight="1" x14ac:dyDescent="0.2">
      <c r="F181" s="130"/>
      <c r="G181" s="128"/>
      <c r="H181" s="128"/>
      <c r="I181" s="128"/>
      <c r="J181" s="128"/>
      <c r="K181" s="112" t="s">
        <v>136</v>
      </c>
      <c r="L181" s="128"/>
      <c r="M181" s="128"/>
      <c r="N181" s="128"/>
      <c r="O181" s="134">
        <v>801</v>
      </c>
      <c r="P181" s="132"/>
      <c r="Q181" s="132">
        <v>540</v>
      </c>
      <c r="R181" s="128"/>
      <c r="S181" s="195">
        <v>541.1</v>
      </c>
      <c r="T181" s="195">
        <v>541.1</v>
      </c>
      <c r="U181" s="163">
        <v>842.3</v>
      </c>
      <c r="V181" s="169">
        <v>846.8</v>
      </c>
      <c r="W181" s="163">
        <v>846.8</v>
      </c>
      <c r="X181" s="163">
        <v>846.8</v>
      </c>
    </row>
    <row r="182" spans="6:24" ht="0.75" customHeight="1" x14ac:dyDescent="0.2">
      <c r="F182" s="130" t="s">
        <v>128</v>
      </c>
      <c r="G182" s="128"/>
      <c r="H182" s="128"/>
      <c r="I182" s="128"/>
      <c r="J182" s="128"/>
      <c r="K182" s="112" t="s">
        <v>89</v>
      </c>
      <c r="L182" s="128"/>
      <c r="M182" s="128"/>
      <c r="N182" s="128"/>
      <c r="O182" s="134"/>
      <c r="P182" s="132"/>
      <c r="Q182" s="132"/>
      <c r="R182" s="128"/>
      <c r="S182" s="195"/>
      <c r="T182" s="195"/>
      <c r="U182" s="128"/>
      <c r="V182" s="169"/>
      <c r="W182" s="163"/>
      <c r="X182" s="163"/>
    </row>
    <row r="183" spans="6:24" ht="26.25" customHeight="1" x14ac:dyDescent="0.2">
      <c r="F183" s="130"/>
      <c r="G183" s="128"/>
      <c r="H183" s="128"/>
      <c r="I183" s="128"/>
      <c r="J183" s="128"/>
      <c r="K183" s="189"/>
      <c r="L183" s="128"/>
      <c r="M183" s="128"/>
      <c r="N183" s="128"/>
      <c r="O183" s="134">
        <v>801</v>
      </c>
      <c r="P183" s="132"/>
      <c r="Q183" s="132">
        <v>540</v>
      </c>
      <c r="R183" s="128"/>
      <c r="S183" s="195">
        <v>648</v>
      </c>
      <c r="T183" s="195">
        <v>648</v>
      </c>
      <c r="U183" s="193"/>
      <c r="V183" s="169"/>
      <c r="W183" s="163"/>
      <c r="X183" s="163"/>
    </row>
    <row r="184" spans="6:24" ht="31.5" customHeight="1" x14ac:dyDescent="0.2">
      <c r="F184" s="128"/>
      <c r="G184" s="128"/>
      <c r="H184" s="128"/>
      <c r="I184" s="128"/>
      <c r="J184" s="128"/>
      <c r="K184" s="188"/>
      <c r="L184" s="128"/>
      <c r="M184" s="128"/>
      <c r="N184" s="128"/>
      <c r="O184" s="134">
        <v>309</v>
      </c>
      <c r="P184" s="132"/>
      <c r="Q184" s="132">
        <v>540</v>
      </c>
      <c r="R184" s="128"/>
      <c r="S184" s="195"/>
      <c r="T184" s="195"/>
      <c r="U184" s="188"/>
      <c r="V184" s="194"/>
      <c r="W184" s="195"/>
      <c r="X184" s="195"/>
    </row>
    <row r="185" spans="6:24" ht="83.25" customHeight="1" x14ac:dyDescent="0.2">
      <c r="F185" s="129" t="s">
        <v>129</v>
      </c>
      <c r="G185" s="128"/>
      <c r="H185" s="128"/>
      <c r="I185" s="128"/>
      <c r="J185" s="128"/>
      <c r="K185" s="117" t="s">
        <v>130</v>
      </c>
      <c r="L185" s="128"/>
      <c r="M185" s="128"/>
      <c r="N185" s="128"/>
      <c r="O185" s="128"/>
      <c r="P185" s="128"/>
      <c r="Q185" s="128"/>
      <c r="R185" s="128"/>
      <c r="S185" s="217">
        <f>S187+S189</f>
        <v>0</v>
      </c>
      <c r="T185" s="217">
        <f t="shared" ref="T185" si="53">T187+T189</f>
        <v>0</v>
      </c>
      <c r="U185" s="164">
        <f>U187+U189</f>
        <v>0</v>
      </c>
      <c r="V185" s="168">
        <f t="shared" ref="V185:X185" si="54">V187+V189</f>
        <v>0</v>
      </c>
      <c r="W185" s="164">
        <f t="shared" si="54"/>
        <v>0</v>
      </c>
      <c r="X185" s="164">
        <f t="shared" si="54"/>
        <v>0</v>
      </c>
    </row>
    <row r="186" spans="6:24" ht="66.75" customHeight="1" x14ac:dyDescent="0.2">
      <c r="F186" s="129"/>
      <c r="G186" s="128"/>
      <c r="H186" s="128"/>
      <c r="I186" s="128"/>
      <c r="J186" s="128"/>
      <c r="K186" s="117"/>
      <c r="L186" s="128"/>
      <c r="M186" s="128"/>
      <c r="N186" s="128"/>
      <c r="O186" s="128"/>
      <c r="P186" s="128"/>
      <c r="Q186" s="128"/>
      <c r="R186" s="128"/>
      <c r="S186" s="195">
        <f>S187+S189</f>
        <v>0</v>
      </c>
      <c r="T186" s="195">
        <f t="shared" ref="T186:U186" si="55">T187+T189</f>
        <v>0</v>
      </c>
      <c r="U186" s="163">
        <f t="shared" si="55"/>
        <v>0</v>
      </c>
      <c r="V186" s="169">
        <f t="shared" ref="V186:X186" si="56">V187+V189</f>
        <v>0</v>
      </c>
      <c r="W186" s="163">
        <f t="shared" si="56"/>
        <v>0</v>
      </c>
      <c r="X186" s="163">
        <f t="shared" si="56"/>
        <v>0</v>
      </c>
    </row>
    <row r="187" spans="6:24" ht="60" customHeight="1" x14ac:dyDescent="0.2">
      <c r="F187" s="129"/>
      <c r="G187" s="128"/>
      <c r="H187" s="128"/>
      <c r="I187" s="128"/>
      <c r="J187" s="128"/>
      <c r="K187" s="151"/>
      <c r="L187" s="128"/>
      <c r="M187" s="128"/>
      <c r="N187" s="128"/>
      <c r="O187" s="134">
        <v>104</v>
      </c>
      <c r="P187" s="128"/>
      <c r="Q187" s="128">
        <v>120</v>
      </c>
      <c r="R187" s="128"/>
      <c r="S187" s="195">
        <v>0</v>
      </c>
      <c r="T187" s="195">
        <v>0</v>
      </c>
      <c r="U187" s="163">
        <v>0</v>
      </c>
      <c r="V187" s="163"/>
      <c r="W187" s="163"/>
      <c r="X187" s="163"/>
    </row>
    <row r="188" spans="6:24" ht="60" customHeight="1" x14ac:dyDescent="0.2">
      <c r="F188" s="129"/>
      <c r="G188" s="128"/>
      <c r="H188" s="128"/>
      <c r="I188" s="128"/>
      <c r="J188" s="128"/>
      <c r="K188" s="202" t="s">
        <v>139</v>
      </c>
      <c r="L188" s="128"/>
      <c r="M188" s="128"/>
      <c r="N188" s="128"/>
      <c r="O188" s="134"/>
      <c r="P188" s="128"/>
      <c r="Q188" s="128"/>
      <c r="R188" s="128"/>
      <c r="S188" s="195">
        <v>0</v>
      </c>
      <c r="T188" s="195">
        <v>0</v>
      </c>
      <c r="U188" s="163">
        <v>0</v>
      </c>
      <c r="V188" s="163"/>
      <c r="W188" s="163"/>
      <c r="X188" s="163"/>
    </row>
    <row r="189" spans="6:24" ht="28.5" customHeight="1" x14ac:dyDescent="0.2">
      <c r="F189" s="128"/>
      <c r="G189" s="128"/>
      <c r="H189" s="128"/>
      <c r="I189" s="128"/>
      <c r="J189" s="128"/>
      <c r="K189" s="128"/>
      <c r="L189" s="128"/>
      <c r="M189" s="128"/>
      <c r="N189" s="128"/>
      <c r="O189" s="134">
        <v>412</v>
      </c>
      <c r="P189" s="128"/>
      <c r="Q189" s="130">
        <v>240</v>
      </c>
      <c r="R189" s="128"/>
      <c r="S189" s="195">
        <v>0</v>
      </c>
      <c r="T189" s="195">
        <v>0</v>
      </c>
      <c r="U189" s="163">
        <v>0</v>
      </c>
      <c r="V189" s="163"/>
      <c r="W189" s="163"/>
      <c r="X189" s="163"/>
    </row>
    <row r="191" spans="6:24" x14ac:dyDescent="0.2">
      <c r="K191" s="219" t="s">
        <v>134</v>
      </c>
    </row>
    <row r="192" spans="6:24" x14ac:dyDescent="0.2">
      <c r="S192" s="190">
        <f>S184+S173+S72+S70+S64+S37+S28+S31+S183+S168+S94</f>
        <v>3630.2000000000003</v>
      </c>
      <c r="T192" s="190">
        <f>T184+T173+T72+T70+T64+T37+T28+T31+T183+T168+T94</f>
        <v>3630.2000000000003</v>
      </c>
      <c r="U192" s="190">
        <f>U31+U67+U70+U94+U173</f>
        <v>3.8</v>
      </c>
      <c r="V192" s="190">
        <f>V184+V173+V72+V70+V64+V37+V28+V31+V183+V168+V94+V88</f>
        <v>218.5</v>
      </c>
      <c r="W192" s="190">
        <f>W184+W173+W72+W70+W64+W37+W28+W31+W183+W168+W94+W88</f>
        <v>225.9</v>
      </c>
      <c r="X192" s="190">
        <f>X184+X173+X72+X70+X64+X37+X28+X31+X183+X168+X94+X88</f>
        <v>225.9</v>
      </c>
    </row>
    <row r="193" spans="11:24" x14ac:dyDescent="0.2">
      <c r="S193" s="187">
        <f>S192-S168</f>
        <v>3429.1000000000004</v>
      </c>
      <c r="T193" s="187">
        <f t="shared" ref="T193:X193" si="57">T192-T168</f>
        <v>3429.1000000000004</v>
      </c>
      <c r="U193" s="187">
        <f t="shared" si="57"/>
        <v>-217.89999999999998</v>
      </c>
      <c r="V193" s="187">
        <f t="shared" si="57"/>
        <v>3.8000000000000114</v>
      </c>
      <c r="W193" s="187">
        <f t="shared" si="57"/>
        <v>3.8000000000000114</v>
      </c>
      <c r="X193" s="187">
        <f t="shared" si="57"/>
        <v>3.8000000000000114</v>
      </c>
    </row>
    <row r="194" spans="11:24" x14ac:dyDescent="0.2">
      <c r="K194" s="221" t="s">
        <v>135</v>
      </c>
      <c r="S194" s="223">
        <f>S168</f>
        <v>201.1</v>
      </c>
      <c r="T194" s="223">
        <f t="shared" ref="T194:X194" si="58">T168</f>
        <v>201.1</v>
      </c>
      <c r="U194" s="223">
        <f t="shared" si="58"/>
        <v>221.7</v>
      </c>
      <c r="V194" s="223">
        <f t="shared" si="58"/>
        <v>214.7</v>
      </c>
      <c r="W194" s="223">
        <f t="shared" si="58"/>
        <v>222.1</v>
      </c>
      <c r="X194" s="223">
        <f t="shared" si="58"/>
        <v>222.1</v>
      </c>
    </row>
    <row r="196" spans="11:24" x14ac:dyDescent="0.2">
      <c r="K196" s="220" t="s">
        <v>139</v>
      </c>
      <c r="S196" s="222">
        <f t="shared" ref="S196:X196" si="59">S170+S151+S143+S140+S113+S65+S188</f>
        <v>4256.3</v>
      </c>
      <c r="T196" s="222">
        <f t="shared" si="59"/>
        <v>4255.6000000000004</v>
      </c>
      <c r="U196" s="222">
        <f t="shared" si="59"/>
        <v>8021.1</v>
      </c>
      <c r="V196" s="222">
        <f t="shared" si="59"/>
        <v>8332.2000000000007</v>
      </c>
      <c r="W196" s="222">
        <f t="shared" si="59"/>
        <v>8332.2000000000007</v>
      </c>
      <c r="X196" s="222">
        <f t="shared" si="59"/>
        <v>8332.2000000000007</v>
      </c>
    </row>
  </sheetData>
  <autoFilter ref="A15:IV189"/>
  <mergeCells count="122">
    <mergeCell ref="S3:U4"/>
    <mergeCell ref="K4:O4"/>
    <mergeCell ref="B10:B13"/>
    <mergeCell ref="E10:E13"/>
    <mergeCell ref="F10:F13"/>
    <mergeCell ref="H10:H13"/>
    <mergeCell ref="I10:I13"/>
    <mergeCell ref="K10:K13"/>
    <mergeCell ref="L10:N12"/>
    <mergeCell ref="O10:Q11"/>
    <mergeCell ref="B16:C16"/>
    <mergeCell ref="I16:J16"/>
    <mergeCell ref="L16:R16"/>
    <mergeCell ref="B17:C17"/>
    <mergeCell ref="I17:J17"/>
    <mergeCell ref="L17:R17"/>
    <mergeCell ref="S10:U10"/>
    <mergeCell ref="S11:S13"/>
    <mergeCell ref="O12:O13"/>
    <mergeCell ref="P12:P13"/>
    <mergeCell ref="Q12:Q13"/>
    <mergeCell ref="U12:U13"/>
    <mergeCell ref="T11:T13"/>
    <mergeCell ref="B53:C53"/>
    <mergeCell ref="I53:J53"/>
    <mergeCell ref="L53:R53"/>
    <mergeCell ref="B90:C90"/>
    <mergeCell ref="I90:J90"/>
    <mergeCell ref="L90:R90"/>
    <mergeCell ref="B97:C97"/>
    <mergeCell ref="I97:J97"/>
    <mergeCell ref="L97:R97"/>
    <mergeCell ref="B138:C138"/>
    <mergeCell ref="I138:J138"/>
    <mergeCell ref="L138:R138"/>
    <mergeCell ref="B58:C58"/>
    <mergeCell ref="I58:J58"/>
    <mergeCell ref="L58:R58"/>
    <mergeCell ref="B82:C82"/>
    <mergeCell ref="I82:J82"/>
    <mergeCell ref="L82:R82"/>
    <mergeCell ref="B84:C84"/>
    <mergeCell ref="I84:J84"/>
    <mergeCell ref="L84:R84"/>
    <mergeCell ref="B107:C107"/>
    <mergeCell ref="I107:J107"/>
    <mergeCell ref="L107:R107"/>
    <mergeCell ref="B99:C99"/>
    <mergeCell ref="I99:J99"/>
    <mergeCell ref="L99:R99"/>
    <mergeCell ref="B102:C102"/>
    <mergeCell ref="I102:J102"/>
    <mergeCell ref="L102:R102"/>
    <mergeCell ref="B109:C109"/>
    <mergeCell ref="I109:J109"/>
    <mergeCell ref="L109:R109"/>
    <mergeCell ref="B20:C20"/>
    <mergeCell ref="I20:J20"/>
    <mergeCell ref="L20:R20"/>
    <mergeCell ref="B47:C47"/>
    <mergeCell ref="I47:J47"/>
    <mergeCell ref="L47:R47"/>
    <mergeCell ref="B49:C49"/>
    <mergeCell ref="I49:J49"/>
    <mergeCell ref="L49:R49"/>
    <mergeCell ref="B40:C40"/>
    <mergeCell ref="I40:J40"/>
    <mergeCell ref="L40:R40"/>
    <mergeCell ref="B44:C44"/>
    <mergeCell ref="I44:J44"/>
    <mergeCell ref="L44:R44"/>
    <mergeCell ref="B23:C23"/>
    <mergeCell ref="I23:J23"/>
    <mergeCell ref="L23:R23"/>
    <mergeCell ref="B35:C35"/>
    <mergeCell ref="I35:J35"/>
    <mergeCell ref="L35:R35"/>
    <mergeCell ref="B111:C111"/>
    <mergeCell ref="I111:J111"/>
    <mergeCell ref="L111:R111"/>
    <mergeCell ref="B124:C124"/>
    <mergeCell ref="I124:J124"/>
    <mergeCell ref="L124:R124"/>
    <mergeCell ref="B119:C119"/>
    <mergeCell ref="I119:J119"/>
    <mergeCell ref="L119:R119"/>
    <mergeCell ref="B122:C122"/>
    <mergeCell ref="I122:J122"/>
    <mergeCell ref="L122:R122"/>
    <mergeCell ref="B132:C132"/>
    <mergeCell ref="I132:J132"/>
    <mergeCell ref="L132:R132"/>
    <mergeCell ref="B126:C126"/>
    <mergeCell ref="I126:J126"/>
    <mergeCell ref="L126:R126"/>
    <mergeCell ref="B128:C128"/>
    <mergeCell ref="I128:J128"/>
    <mergeCell ref="L128:R128"/>
    <mergeCell ref="V12:V13"/>
    <mergeCell ref="W12:W13"/>
    <mergeCell ref="X12:X13"/>
    <mergeCell ref="B165:C165"/>
    <mergeCell ref="I165:J165"/>
    <mergeCell ref="L165:R165"/>
    <mergeCell ref="B172:C172"/>
    <mergeCell ref="I172:J172"/>
    <mergeCell ref="L172:R172"/>
    <mergeCell ref="B156:C156"/>
    <mergeCell ref="I156:J156"/>
    <mergeCell ref="L156:R156"/>
    <mergeCell ref="B161:C161"/>
    <mergeCell ref="I161:J161"/>
    <mergeCell ref="L161:R161"/>
    <mergeCell ref="B133:C133"/>
    <mergeCell ref="I133:J133"/>
    <mergeCell ref="L133:R133"/>
    <mergeCell ref="B149:C149"/>
    <mergeCell ref="I149:J149"/>
    <mergeCell ref="L149:R149"/>
    <mergeCell ref="B130:C130"/>
    <mergeCell ref="I130:J130"/>
    <mergeCell ref="L130:R130"/>
  </mergeCells>
  <pageMargins left="0.44" right="0.17" top="0.17" bottom="0.17" header="0.17" footer="0.19"/>
  <pageSetup paperSize="9" scale="48" fitToHeight="4" orientation="landscape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КЦСР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Быльская Карина Юрьевна</dc:creator>
  <cp:lastModifiedBy>Ludmila</cp:lastModifiedBy>
  <cp:lastPrinted>2019-11-11T08:43:00Z</cp:lastPrinted>
  <dcterms:created xsi:type="dcterms:W3CDTF">2013-05-20T04:26:30Z</dcterms:created>
  <dcterms:modified xsi:type="dcterms:W3CDTF">2020-06-03T06:37:39Z</dcterms:modified>
</cp:coreProperties>
</file>